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jects\htc_others\_image_basic_strategy\collections_ww2\"/>
    </mc:Choice>
  </mc:AlternateContent>
  <bookViews>
    <workbookView xWindow="0" yWindow="0" windowWidth="19200" windowHeight="12180"/>
  </bookViews>
  <sheets>
    <sheet name="Tanks&amp;Guns" sheetId="1" r:id="rId1"/>
    <sheet name="ships" sheetId="2" r:id="rId2"/>
    <sheet name="planes" sheetId="3" r:id="rId3"/>
  </sheets>
  <calcPr calcId="152511" iterateDelta="1E-4"/>
</workbook>
</file>

<file path=xl/calcChain.xml><?xml version="1.0" encoding="utf-8"?>
<calcChain xmlns="http://schemas.openxmlformats.org/spreadsheetml/2006/main">
  <c r="T9" i="1" l="1"/>
  <c r="R9" i="1"/>
  <c r="O9" i="1"/>
  <c r="M9" i="1"/>
  <c r="M22" i="1" l="1"/>
  <c r="M21" i="1"/>
  <c r="M20" i="1"/>
  <c r="M3" i="1"/>
  <c r="M4" i="1"/>
  <c r="M5" i="1"/>
  <c r="M6" i="1"/>
  <c r="M7" i="1"/>
  <c r="M8" i="1"/>
  <c r="M10" i="1"/>
  <c r="M11" i="1"/>
  <c r="M12" i="1"/>
  <c r="M13" i="1"/>
  <c r="M14" i="1"/>
  <c r="M15" i="1"/>
  <c r="M16" i="1"/>
  <c r="O22" i="1"/>
  <c r="O21" i="1"/>
  <c r="O20" i="1"/>
  <c r="O4" i="1"/>
  <c r="O5" i="1"/>
  <c r="O6" i="1"/>
  <c r="O7" i="1"/>
  <c r="O8" i="1"/>
  <c r="O10" i="1"/>
  <c r="O11" i="1"/>
  <c r="O12" i="1"/>
  <c r="O13" i="1"/>
  <c r="O14" i="1"/>
  <c r="O15" i="1"/>
  <c r="O16" i="1"/>
  <c r="O3" i="1"/>
  <c r="R10" i="1"/>
  <c r="T10" i="1"/>
  <c r="T5" i="1"/>
  <c r="R5" i="1"/>
  <c r="R22" i="1" l="1"/>
  <c r="R21" i="1"/>
  <c r="R20" i="1"/>
  <c r="R4" i="1"/>
  <c r="R6" i="1"/>
  <c r="R7" i="1"/>
  <c r="R8" i="1"/>
  <c r="R11" i="1"/>
  <c r="R12" i="1"/>
  <c r="R13" i="1"/>
  <c r="R14" i="1"/>
  <c r="R15" i="1"/>
  <c r="R16" i="1"/>
  <c r="R3" i="1"/>
  <c r="T22" i="1"/>
  <c r="T21" i="1"/>
  <c r="T20" i="1"/>
  <c r="T3" i="1"/>
  <c r="T4" i="1"/>
  <c r="T6" i="1"/>
  <c r="T7" i="1"/>
  <c r="T8" i="1"/>
  <c r="T11" i="1"/>
  <c r="T12" i="1"/>
  <c r="T13" i="1"/>
  <c r="T14" i="1"/>
  <c r="T15" i="1"/>
  <c r="T16" i="1"/>
  <c r="K19" i="2"/>
  <c r="K18" i="2"/>
  <c r="K17" i="2"/>
  <c r="K16" i="2"/>
  <c r="K15" i="2"/>
  <c r="K14" i="2"/>
  <c r="K13" i="2"/>
  <c r="K11" i="2"/>
  <c r="K10" i="2"/>
  <c r="K9" i="2"/>
  <c r="K8" i="2"/>
  <c r="K7" i="2"/>
  <c r="K6" i="2"/>
  <c r="K5" i="2"/>
  <c r="K4" i="2"/>
  <c r="K3" i="2"/>
  <c r="K2" i="2"/>
</calcChain>
</file>

<file path=xl/sharedStrings.xml><?xml version="1.0" encoding="utf-8"?>
<sst xmlns="http://schemas.openxmlformats.org/spreadsheetml/2006/main" count="243" uniqueCount="148">
  <si>
    <t>shoot range (m)</t>
  </si>
  <si>
    <t>weight (tons)</t>
  </si>
  <si>
    <t>armor mm</t>
  </si>
  <si>
    <t>gun dia</t>
  </si>
  <si>
    <t>speed</t>
  </si>
  <si>
    <t>range calculator</t>
  </si>
  <si>
    <t>range</t>
  </si>
  <si>
    <t>cost</t>
  </si>
  <si>
    <t>hp</t>
  </si>
  <si>
    <t>armor</t>
  </si>
  <si>
    <t>power</t>
  </si>
  <si>
    <t>bonus</t>
  </si>
  <si>
    <t>Tanks</t>
  </si>
  <si>
    <t>GER</t>
  </si>
  <si>
    <t>tiger 3000</t>
  </si>
  <si>
    <t>US</t>
  </si>
  <si>
    <t>sherman 2000</t>
  </si>
  <si>
    <t>panther 2-3000</t>
  </si>
  <si>
    <t>RU</t>
  </si>
  <si>
    <t>T-34</t>
  </si>
  <si>
    <t>M3 Stuart</t>
  </si>
  <si>
    <t>BT-7</t>
  </si>
  <si>
    <t>panzer II</t>
  </si>
  <si>
    <t>Hellcat</t>
  </si>
  <si>
    <t>Su-76</t>
  </si>
  <si>
    <t>M26 Pershing</t>
  </si>
  <si>
    <t>KV-1</t>
  </si>
  <si>
    <t>AA</t>
  </si>
  <si>
    <t>bofors40 7000/12000</t>
  </si>
  <si>
    <t>85 mm air defense gun M1939</t>
  </si>
  <si>
    <t>88 air: 8000</t>
  </si>
  <si>
    <t>field gun</t>
  </si>
  <si>
    <t>88 ground: 15000</t>
  </si>
  <si>
    <t>M12 GMC</t>
  </si>
  <si>
    <t>Howitzers</t>
  </si>
  <si>
    <t>105howitzer : 11 000</t>
  </si>
  <si>
    <t>155howtzer: 23 000</t>
  </si>
  <si>
    <t>Hummel (howitzer)</t>
  </si>
  <si>
    <t>M1 155 mm Long Tom</t>
  </si>
  <si>
    <t>T19 Howitzer Motor Carriage</t>
  </si>
  <si>
    <t>M7 Priest (howitzer, tank chassis)</t>
  </si>
  <si>
    <t>M8 Scott(howitzer, tank chassis)</t>
  </si>
  <si>
    <t>ez legyen m12 helyett</t>
  </si>
  <si>
    <t>203 mm howitzer M1931 (B-4)</t>
  </si>
  <si>
    <t>152 mm howitzer-gun M1937 (ML-20)</t>
  </si>
  <si>
    <t>122 mm howitzer M1938 (M-30)</t>
  </si>
  <si>
    <t>Others</t>
  </si>
  <si>
    <t>katyusha</t>
  </si>
  <si>
    <t>Zis6 Armor</t>
  </si>
  <si>
    <t>Ger</t>
  </si>
  <si>
    <t>at rifle 100-400</t>
  </si>
  <si>
    <t>15 kg</t>
  </si>
  <si>
    <t>17 kg</t>
  </si>
  <si>
    <t>ZIS-6= Soviet Transport Truck</t>
  </si>
  <si>
    <t>PzIII and II can get double action</t>
  </si>
  <si>
    <t>armament (text)</t>
  </si>
  <si>
    <t>longest shoot range (m)</t>
  </si>
  <si>
    <t>weight</t>
  </si>
  <si>
    <t>rangecnt</t>
  </si>
  <si>
    <t>hpcalc</t>
  </si>
  <si>
    <t>lexington aircraft. Carrier</t>
  </si>
  <si>
    <t>planes -70% ships+300%</t>
  </si>
  <si>
    <t>fletcher destroyer</t>
  </si>
  <si>
    <t>subs +100% ships+200% battl/carrier +400%</t>
  </si>
  <si>
    <t>sumner destroyer</t>
  </si>
  <si>
    <t>subs +300% ships+200% battl/carrier +400%</t>
  </si>
  <si>
    <t>battl: wyoming 12x23 000 (mark 4) - 21x20 000 (51 caliber), 3000 (torrpedo)</t>
  </si>
  <si>
    <t>12x23 000 (mark 4)
21x20 000 (51 caliber)
3000 (torrpedo)</t>
  </si>
  <si>
    <t>planes -70% ships+600% battl/carrier +800%</t>
  </si>
  <si>
    <t>cruiser notrhhampton 9x27 000 (55 caliber) 8x13 000 (21 caliber), 5500 (torrpedo)</t>
  </si>
  <si>
    <t>9x27 000 (55 caliber)
8x13 000 (21 caliber)
5500 (torrpedo)</t>
  </si>
  <si>
    <t>planes -70% ships+300% battl/carrier +500%</t>
  </si>
  <si>
    <t>Graf Zeppelin-class aircraft carrier</t>
  </si>
  <si>
    <t>battl. Bismark</t>
  </si>
  <si>
    <t>cruiser Deutschland</t>
  </si>
  <si>
    <t>Type 1934A-class destroyer</t>
  </si>
  <si>
    <t>Elbing-class torpedo boat</t>
  </si>
  <si>
    <t>Soviets had no aircraft carriers.</t>
  </si>
  <si>
    <t>Gangut-class battleship</t>
  </si>
  <si>
    <t>Kirov-class cruiser</t>
  </si>
  <si>
    <t>Soobrazitelnyy-class destroyer</t>
  </si>
  <si>
    <t>Gnevny-class_destroyer</t>
  </si>
  <si>
    <t>gato submarine</t>
  </si>
  <si>
    <t>40/17</t>
  </si>
  <si>
    <t>4/2</t>
  </si>
  <si>
    <t>ships+200% carrier+battl +900%</t>
  </si>
  <si>
    <t>type VII uboats</t>
  </si>
  <si>
    <t>33/14</t>
  </si>
  <si>
    <t>Shchuka-class submarine</t>
  </si>
  <si>
    <t>23/11</t>
  </si>
  <si>
    <t>3/2</t>
  </si>
  <si>
    <t>uboat torpedo</t>
  </si>
  <si>
    <t>http://www.militaryfactory.com/armor/self-propelled-guns.asp</t>
  </si>
  <si>
    <t>Nation</t>
  </si>
  <si>
    <t>type</t>
  </si>
  <si>
    <t>speed (km/h)</t>
  </si>
  <si>
    <t>gun count</t>
  </si>
  <si>
    <t>bomb weight (kg)</t>
  </si>
  <si>
    <t>armor/hp</t>
  </si>
  <si>
    <t>attack</t>
  </si>
  <si>
    <t>Wildcat</t>
  </si>
  <si>
    <t>High Armor, High Hp</t>
  </si>
  <si>
    <t>Medium Attack</t>
  </si>
  <si>
    <t>planes +100%</t>
  </si>
  <si>
    <t>Corsair</t>
  </si>
  <si>
    <t>High HP less than Wildcat, Medium Armor</t>
  </si>
  <si>
    <t>Medium Attack less than wildcat</t>
  </si>
  <si>
    <t>buldings+300 others +100% ships +200% carrier +800%</t>
  </si>
  <si>
    <t>Messerschmitt BF109</t>
  </si>
  <si>
    <t>High HP more than wildcat, Medium Armor more than corsair</t>
  </si>
  <si>
    <t>High Attack</t>
  </si>
  <si>
    <t>Focke-Wulf Fw 190</t>
  </si>
  <si>
    <t>Small Sight, High Armor, Medium HP</t>
  </si>
  <si>
    <t>Medium Attack more than wildcat</t>
  </si>
  <si>
    <t>RUS</t>
  </si>
  <si>
    <t>Yakolev Yak-1</t>
  </si>
  <si>
    <t>Low HP more than bombers, High Armor more than MeBF</t>
  </si>
  <si>
    <t>air +100%</t>
  </si>
  <si>
    <t>IL-2</t>
  </si>
  <si>
    <t>High Armor less than Focke-Wulf, Medium HP more than Focke-wulf</t>
  </si>
  <si>
    <t>Tupolev Tu-2</t>
  </si>
  <si>
    <t>Medium HP more than Focke-wulf, Low Armor</t>
  </si>
  <si>
    <t>Medium Attack more than Junker</t>
  </si>
  <si>
    <t>tanks +600, buldings+1000% ships +1500% carrier +3000%</t>
  </si>
  <si>
    <t>B17 Flying Fortress</t>
  </si>
  <si>
    <t>Low Armor, Low Hp</t>
  </si>
  <si>
    <t>Junker Ju87</t>
  </si>
  <si>
    <t>Medium Armor less than corsair, Medium HP less than Focke-wulf</t>
  </si>
  <si>
    <t>Anti Tank Tanks</t>
  </si>
  <si>
    <t>panzer I</t>
  </si>
  <si>
    <t>armor exp</t>
  </si>
  <si>
    <t>marder II</t>
  </si>
  <si>
    <t>6*2</t>
  </si>
  <si>
    <t>5*2</t>
  </si>
  <si>
    <t>op. Range (km)</t>
  </si>
  <si>
    <t>max armor (mm)</t>
  </si>
  <si>
    <t>min armor (mm)</t>
  </si>
  <si>
    <t>panzer III (ausf j+)</t>
  </si>
  <si>
    <t>armor calc</t>
  </si>
  <si>
    <t>speed calc</t>
  </si>
  <si>
    <t>power calc</t>
  </si>
  <si>
    <t>hp calc</t>
  </si>
  <si>
    <t>T-26</t>
  </si>
  <si>
    <t>???</t>
  </si>
  <si>
    <t>2action, bonus on infantry</t>
  </si>
  <si>
    <t>4xbonus on tanks</t>
  </si>
  <si>
    <t>Panzer IV ausf J</t>
  </si>
  <si>
    <t>Panzer IV ausf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</si>
</sst>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"/>
    <numFmt numFmtId="165" formatCode="[$$-409]#,##0.00;[Red]&quot;-&quot;[$$-409]#,##0.00"/>
    <numFmt numFmtId="166" formatCode="0.0"/>
  </numFmts>
  <fonts count="9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A6A6A6"/>
      <name val="Calibri"/>
      <family val="2"/>
      <charset val="238"/>
    </font>
    <font>
      <sz val="10"/>
      <color rgb="FF222222"/>
      <name val="Arial"/>
      <family val="2"/>
      <charset val="238"/>
    </font>
    <font>
      <sz val="10"/>
      <color rgb="FF333333"/>
      <name val="Trebuchet MS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CCC1DA"/>
        <bgColor rgb="FFCCC1DA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rgb="FFDCE6F2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 style="thin">
        <color indexed="64"/>
      </left>
      <right style="thin">
        <color indexed="64"/>
      </right>
      <top style="thin">
        <color rgb="FFB2B2B2"/>
      </top>
      <bottom style="thin">
        <color rgb="FFB2B2B2"/>
      </bottom>
      <diagonal style="thin">
        <color indexed="64"/>
      </diagonal>
    </border>
  </borders>
  <cellStyleXfs count="8">
    <xf numFmtId="0" fontId="0" fillId="0" borderId="0"/>
    <xf numFmtId="0" fontId="1" fillId="2" borderId="0"/>
    <xf numFmtId="0" fontId="2" fillId="0" borderId="0"/>
    <xf numFmtId="0" fontId="1" fillId="3" borderId="1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</cellStyleXfs>
  <cellXfs count="40"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 wrapText="1"/>
    </xf>
    <xf numFmtId="0" fontId="0" fillId="2" borderId="2" xfId="1" applyFont="1" applyBorder="1" applyAlignment="1" applyProtection="1">
      <alignment vertical="center" wrapText="1"/>
    </xf>
    <xf numFmtId="0" fontId="0" fillId="2" borderId="0" xfId="1" applyFont="1" applyAlignment="1">
      <alignment wrapText="1"/>
    </xf>
    <xf numFmtId="0" fontId="6" fillId="3" borderId="1" xfId="3" applyFont="1" applyAlignment="1" applyProtection="1">
      <alignment horizontal="center" vertical="center"/>
    </xf>
    <xf numFmtId="164" fontId="0" fillId="3" borderId="1" xfId="3" applyNumberFormat="1" applyFont="1" applyAlignment="1" applyProtection="1">
      <alignment horizontal="center" vertical="center"/>
    </xf>
    <xf numFmtId="164" fontId="0" fillId="2" borderId="2" xfId="1" applyNumberFormat="1" applyFont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" fillId="0" borderId="2" xfId="2" applyFill="1" applyBorder="1" applyAlignment="1" applyProtection="1"/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2" xfId="1" applyFont="1" applyBorder="1" applyAlignment="1" applyProtection="1">
      <alignment horizontal="center" vertical="center" wrapText="1"/>
    </xf>
    <xf numFmtId="0" fontId="8" fillId="3" borderId="1" xfId="3" applyFont="1" applyAlignment="1" applyProtection="1">
      <alignment horizontal="center" vertical="center" wrapText="1"/>
    </xf>
    <xf numFmtId="0" fontId="0" fillId="2" borderId="0" xfId="1" applyFont="1" applyBorder="1" applyAlignment="1" applyProtection="1"/>
    <xf numFmtId="0" fontId="0" fillId="3" borderId="1" xfId="3" applyFont="1" applyAlignment="1" applyProtection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2" borderId="0" xfId="1" applyFont="1" applyBorder="1" applyAlignment="1" applyProtection="1">
      <alignment horizontal="center" vertical="center"/>
    </xf>
    <xf numFmtId="0" fontId="0" fillId="2" borderId="0" xfId="1" applyFont="1" applyBorder="1" applyAlignment="1" applyProtection="1">
      <alignment horizontal="left" vertical="center"/>
    </xf>
    <xf numFmtId="0" fontId="0" fillId="2" borderId="4" xfId="1" applyFont="1" applyBorder="1" applyAlignment="1" applyProtection="1">
      <alignment horizontal="center" vertical="center"/>
    </xf>
    <xf numFmtId="0" fontId="0" fillId="3" borderId="5" xfId="3" applyFont="1" applyBorder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1" fillId="3" borderId="6" xfId="3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left" vertical="center" wrapText="1"/>
    </xf>
    <xf numFmtId="0" fontId="0" fillId="7" borderId="2" xfId="1" applyFont="1" applyFill="1" applyBorder="1" applyAlignment="1" applyProtection="1">
      <alignment vertical="center" wrapText="1"/>
    </xf>
    <xf numFmtId="0" fontId="0" fillId="7" borderId="2" xfId="1" applyFont="1" applyFill="1" applyBorder="1" applyAlignment="1" applyProtection="1"/>
  </cellXfs>
  <cellStyles count="8">
    <cellStyle name="Excel Built-in 20% - Accent1" xfId="1"/>
    <cellStyle name="Excel Built-in Hyperlink" xfId="2"/>
    <cellStyle name="Excel Built-in Note" xfId="3"/>
    <cellStyle name="Heading" xfId="4"/>
    <cellStyle name="Heading1" xfId="5"/>
    <cellStyle name="Normal" xfId="0" builtinId="0" customBuiltin="1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militaryfactory.com/armor/self-propelled-gun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tabSelected="1" workbookViewId="0">
      <selection activeCell="L15" sqref="L15"/>
    </sheetView>
  </sheetViews>
  <sheetFormatPr defaultRowHeight="15" x14ac:dyDescent="0.25"/>
  <cols>
    <col min="1" max="1" width="9.140625" customWidth="1"/>
    <col min="2" max="2" width="24.42578125" customWidth="1"/>
    <col min="3" max="3" width="11.5703125" customWidth="1"/>
    <col min="4" max="9" width="9.140625" customWidth="1"/>
    <col min="10" max="10" width="11.28515625" customWidth="1"/>
    <col min="11" max="12" width="9.140625" customWidth="1"/>
    <col min="13" max="13" width="9.28515625" customWidth="1"/>
    <col min="14" max="21" width="9.140625" customWidth="1"/>
    <col min="22" max="22" width="49.140625" customWidth="1"/>
    <col min="23" max="1030" width="9.140625" customWidth="1"/>
  </cols>
  <sheetData>
    <row r="1" spans="1:22" s="4" customFormat="1" ht="45" x14ac:dyDescent="0.25">
      <c r="A1" s="1"/>
      <c r="B1" s="2"/>
      <c r="C1" s="3" t="s">
        <v>0</v>
      </c>
      <c r="D1" s="3" t="s">
        <v>1</v>
      </c>
      <c r="E1" s="3" t="s">
        <v>136</v>
      </c>
      <c r="F1" s="3" t="s">
        <v>135</v>
      </c>
      <c r="G1" s="1" t="s">
        <v>3</v>
      </c>
      <c r="H1" s="3" t="s">
        <v>95</v>
      </c>
      <c r="I1" s="3" t="s">
        <v>134</v>
      </c>
      <c r="J1" s="3" t="s">
        <v>5</v>
      </c>
      <c r="K1" s="1" t="s">
        <v>6</v>
      </c>
      <c r="L1" s="1" t="s">
        <v>7</v>
      </c>
      <c r="M1" s="3" t="s">
        <v>141</v>
      </c>
      <c r="N1" s="1" t="s">
        <v>8</v>
      </c>
      <c r="O1" s="3" t="s">
        <v>138</v>
      </c>
      <c r="P1" s="1" t="s">
        <v>9</v>
      </c>
      <c r="Q1" s="1" t="s">
        <v>130</v>
      </c>
      <c r="R1" s="3" t="s">
        <v>139</v>
      </c>
      <c r="S1" s="1" t="s">
        <v>4</v>
      </c>
      <c r="T1" s="3" t="s">
        <v>140</v>
      </c>
      <c r="U1" s="1" t="s">
        <v>10</v>
      </c>
      <c r="V1" s="1" t="s">
        <v>11</v>
      </c>
    </row>
    <row r="2" spans="1:22" x14ac:dyDescent="0.25">
      <c r="A2" t="s">
        <v>12</v>
      </c>
    </row>
    <row r="3" spans="1:22" x14ac:dyDescent="0.25">
      <c r="A3" s="5" t="s">
        <v>13</v>
      </c>
      <c r="B3" s="38" t="s">
        <v>129</v>
      </c>
      <c r="C3" s="5">
        <v>2000</v>
      </c>
      <c r="D3" s="5">
        <v>5.4</v>
      </c>
      <c r="E3" s="5">
        <v>7</v>
      </c>
      <c r="F3" s="5">
        <v>13</v>
      </c>
      <c r="G3" s="5">
        <v>20</v>
      </c>
      <c r="H3" s="5">
        <v>50</v>
      </c>
      <c r="I3" s="31">
        <v>200</v>
      </c>
      <c r="J3" s="34"/>
      <c r="K3" s="32">
        <v>1</v>
      </c>
      <c r="L3" s="6">
        <v>2</v>
      </c>
      <c r="M3" s="33">
        <f t="shared" ref="M3:M15" si="0">5+D3*3/2.4</f>
        <v>11.750000000000002</v>
      </c>
      <c r="N3" s="36">
        <v>15</v>
      </c>
      <c r="O3" s="35">
        <f>F3/15</f>
        <v>0.8666666666666667</v>
      </c>
      <c r="P3" s="6">
        <v>1</v>
      </c>
      <c r="Q3" s="6">
        <v>1</v>
      </c>
      <c r="R3" s="34">
        <f>(H3-10)/20+I3/100</f>
        <v>4</v>
      </c>
      <c r="S3" s="6">
        <v>4</v>
      </c>
      <c r="T3" s="33">
        <f t="shared" ref="T3:T15" si="1">G3/3.5</f>
        <v>5.7142857142857144</v>
      </c>
      <c r="U3" s="36" t="s">
        <v>133</v>
      </c>
      <c r="V3" s="37" t="s">
        <v>144</v>
      </c>
    </row>
    <row r="4" spans="1:22" x14ac:dyDescent="0.25">
      <c r="A4" s="5" t="s">
        <v>13</v>
      </c>
      <c r="B4" s="38" t="s">
        <v>22</v>
      </c>
      <c r="C4" s="5">
        <v>1500</v>
      </c>
      <c r="D4" s="5">
        <v>9</v>
      </c>
      <c r="E4" s="5">
        <v>5</v>
      </c>
      <c r="F4" s="5">
        <v>15</v>
      </c>
      <c r="G4" s="5">
        <v>20</v>
      </c>
      <c r="H4" s="5">
        <v>40</v>
      </c>
      <c r="I4" s="31">
        <v>190</v>
      </c>
      <c r="J4" s="34"/>
      <c r="K4" s="32">
        <v>1</v>
      </c>
      <c r="L4" s="6">
        <v>3</v>
      </c>
      <c r="M4" s="33">
        <f t="shared" si="0"/>
        <v>16.25</v>
      </c>
      <c r="N4" s="36">
        <v>20</v>
      </c>
      <c r="O4" s="35">
        <f t="shared" ref="O4:O16" si="2">F4/15</f>
        <v>1</v>
      </c>
      <c r="P4" s="6">
        <v>1</v>
      </c>
      <c r="Q4" s="6">
        <v>1</v>
      </c>
      <c r="R4" s="34">
        <f t="shared" ref="R4:R16" si="3">(H4-10)/20+I4/100</f>
        <v>3.4</v>
      </c>
      <c r="S4" s="6">
        <v>4</v>
      </c>
      <c r="T4" s="33">
        <f t="shared" si="1"/>
        <v>5.7142857142857144</v>
      </c>
      <c r="U4" s="36" t="s">
        <v>132</v>
      </c>
      <c r="V4" s="37" t="s">
        <v>144</v>
      </c>
    </row>
    <row r="5" spans="1:22" x14ac:dyDescent="0.25">
      <c r="A5" s="5" t="s">
        <v>18</v>
      </c>
      <c r="B5" s="38" t="s">
        <v>142</v>
      </c>
      <c r="C5" s="5" t="s">
        <v>143</v>
      </c>
      <c r="D5" s="5">
        <v>9.6</v>
      </c>
      <c r="E5" s="5">
        <v>5</v>
      </c>
      <c r="F5" s="5">
        <v>15</v>
      </c>
      <c r="G5" s="5">
        <v>45</v>
      </c>
      <c r="H5" s="5">
        <v>31</v>
      </c>
      <c r="I5" s="31">
        <v>240</v>
      </c>
      <c r="J5" s="34"/>
      <c r="K5" s="32">
        <v>1</v>
      </c>
      <c r="L5" s="6">
        <v>3</v>
      </c>
      <c r="M5" s="33">
        <f t="shared" si="0"/>
        <v>17</v>
      </c>
      <c r="N5" s="36">
        <v>18</v>
      </c>
      <c r="O5" s="35">
        <f t="shared" si="2"/>
        <v>1</v>
      </c>
      <c r="P5" s="6">
        <v>1</v>
      </c>
      <c r="Q5" s="6">
        <v>1</v>
      </c>
      <c r="R5" s="34">
        <f t="shared" si="3"/>
        <v>3.45</v>
      </c>
      <c r="S5" s="6">
        <v>4</v>
      </c>
      <c r="T5" s="33">
        <f t="shared" si="1"/>
        <v>12.857142857142858</v>
      </c>
      <c r="U5" s="36">
        <v>13</v>
      </c>
      <c r="V5" s="37"/>
    </row>
    <row r="6" spans="1:22" x14ac:dyDescent="0.25">
      <c r="A6" s="5" t="s">
        <v>18</v>
      </c>
      <c r="B6" s="38" t="s">
        <v>21</v>
      </c>
      <c r="C6" s="5">
        <v>2500</v>
      </c>
      <c r="D6" s="5">
        <v>13</v>
      </c>
      <c r="E6" s="5">
        <v>10</v>
      </c>
      <c r="F6" s="5">
        <v>40</v>
      </c>
      <c r="G6" s="5">
        <v>45</v>
      </c>
      <c r="H6" s="5">
        <v>70</v>
      </c>
      <c r="I6" s="31">
        <v>430</v>
      </c>
      <c r="J6" s="34"/>
      <c r="K6" s="32">
        <v>1</v>
      </c>
      <c r="L6" s="6">
        <v>3</v>
      </c>
      <c r="M6" s="33">
        <f t="shared" si="0"/>
        <v>21.25</v>
      </c>
      <c r="N6" s="36">
        <v>17</v>
      </c>
      <c r="O6" s="35">
        <f t="shared" si="2"/>
        <v>2.6666666666666665</v>
      </c>
      <c r="P6" s="6">
        <v>3</v>
      </c>
      <c r="Q6" s="6">
        <v>2</v>
      </c>
      <c r="R6" s="34">
        <f t="shared" si="3"/>
        <v>7.3</v>
      </c>
      <c r="S6" s="6">
        <v>7</v>
      </c>
      <c r="T6" s="33">
        <f t="shared" si="1"/>
        <v>12.857142857142858</v>
      </c>
      <c r="U6" s="36">
        <v>13</v>
      </c>
      <c r="V6" s="37"/>
    </row>
    <row r="7" spans="1:22" x14ac:dyDescent="0.25">
      <c r="A7" s="5" t="s">
        <v>15</v>
      </c>
      <c r="B7" s="38" t="s">
        <v>20</v>
      </c>
      <c r="C7" s="5">
        <v>2000</v>
      </c>
      <c r="D7" s="5">
        <v>15</v>
      </c>
      <c r="E7" s="5">
        <v>10</v>
      </c>
      <c r="F7" s="5">
        <v>60</v>
      </c>
      <c r="G7" s="5">
        <v>37</v>
      </c>
      <c r="H7" s="5">
        <v>58</v>
      </c>
      <c r="I7" s="31">
        <v>160</v>
      </c>
      <c r="J7" s="34"/>
      <c r="K7" s="32">
        <v>1</v>
      </c>
      <c r="L7" s="6">
        <v>3</v>
      </c>
      <c r="M7" s="33">
        <f t="shared" si="0"/>
        <v>23.75</v>
      </c>
      <c r="N7" s="36">
        <v>34</v>
      </c>
      <c r="O7" s="35">
        <f t="shared" si="2"/>
        <v>4</v>
      </c>
      <c r="P7" s="6">
        <v>4</v>
      </c>
      <c r="Q7" s="6">
        <v>4</v>
      </c>
      <c r="R7" s="34">
        <f t="shared" si="3"/>
        <v>4</v>
      </c>
      <c r="S7" s="6">
        <v>4</v>
      </c>
      <c r="T7" s="33">
        <f t="shared" si="1"/>
        <v>10.571428571428571</v>
      </c>
      <c r="U7" s="36">
        <v>10</v>
      </c>
      <c r="V7" s="37"/>
    </row>
    <row r="8" spans="1:22" x14ac:dyDescent="0.25">
      <c r="A8" s="5" t="s">
        <v>13</v>
      </c>
      <c r="B8" s="38" t="s">
        <v>137</v>
      </c>
      <c r="C8" s="5">
        <v>2000</v>
      </c>
      <c r="D8" s="5">
        <v>23</v>
      </c>
      <c r="E8" s="5">
        <v>10</v>
      </c>
      <c r="F8" s="5">
        <v>50</v>
      </c>
      <c r="G8" s="5">
        <v>50</v>
      </c>
      <c r="H8" s="5">
        <v>40</v>
      </c>
      <c r="I8" s="31">
        <v>165</v>
      </c>
      <c r="J8" s="34"/>
      <c r="K8" s="32">
        <v>1</v>
      </c>
      <c r="L8" s="6">
        <v>3</v>
      </c>
      <c r="M8" s="33">
        <f t="shared" si="0"/>
        <v>33.75</v>
      </c>
      <c r="N8" s="36">
        <v>30</v>
      </c>
      <c r="O8" s="35">
        <f t="shared" si="2"/>
        <v>3.3333333333333335</v>
      </c>
      <c r="P8" s="6">
        <v>3</v>
      </c>
      <c r="Q8" s="6">
        <v>3</v>
      </c>
      <c r="R8" s="34">
        <f t="shared" si="3"/>
        <v>3.15</v>
      </c>
      <c r="S8" s="6">
        <v>4</v>
      </c>
      <c r="T8" s="33">
        <f t="shared" si="1"/>
        <v>14.285714285714286</v>
      </c>
      <c r="U8" s="36">
        <v>14</v>
      </c>
      <c r="V8" s="37"/>
    </row>
    <row r="9" spans="1:22" x14ac:dyDescent="0.25">
      <c r="A9" s="5" t="s">
        <v>13</v>
      </c>
      <c r="B9" s="38" t="s">
        <v>147</v>
      </c>
      <c r="C9" s="5">
        <v>2000</v>
      </c>
      <c r="D9" s="5">
        <v>25</v>
      </c>
      <c r="E9" s="5">
        <v>10</v>
      </c>
      <c r="F9" s="5">
        <v>80</v>
      </c>
      <c r="G9" s="5">
        <v>75</v>
      </c>
      <c r="H9" s="5">
        <v>42</v>
      </c>
      <c r="I9" s="31">
        <v>200</v>
      </c>
      <c r="J9" s="34"/>
      <c r="K9" s="32">
        <v>1</v>
      </c>
      <c r="L9" s="6">
        <v>4</v>
      </c>
      <c r="M9" s="33">
        <f t="shared" ref="M9" si="4">5+D9*3/2.4</f>
        <v>36.25</v>
      </c>
      <c r="N9" s="36">
        <v>45</v>
      </c>
      <c r="O9" s="35">
        <f t="shared" ref="O9" si="5">F9/15</f>
        <v>5.333333333333333</v>
      </c>
      <c r="P9" s="6">
        <v>5</v>
      </c>
      <c r="Q9" s="6">
        <v>5</v>
      </c>
      <c r="R9" s="34">
        <f t="shared" ref="R9" si="6">(H9-10)/20+I9/100</f>
        <v>3.6</v>
      </c>
      <c r="S9" s="6">
        <v>4</v>
      </c>
      <c r="T9" s="33">
        <f t="shared" ref="T9" si="7">G9/3.5</f>
        <v>21.428571428571427</v>
      </c>
      <c r="U9" s="36">
        <v>20</v>
      </c>
      <c r="V9" s="37"/>
    </row>
    <row r="10" spans="1:22" x14ac:dyDescent="0.25">
      <c r="A10" s="5" t="s">
        <v>13</v>
      </c>
      <c r="B10" s="38" t="s">
        <v>146</v>
      </c>
      <c r="C10" s="5">
        <v>2000</v>
      </c>
      <c r="D10" s="5">
        <v>25</v>
      </c>
      <c r="E10" s="5">
        <v>10</v>
      </c>
      <c r="F10" s="5">
        <v>80</v>
      </c>
      <c r="G10" s="5">
        <v>75</v>
      </c>
      <c r="H10" s="5">
        <v>42</v>
      </c>
      <c r="I10" s="31">
        <v>200</v>
      </c>
      <c r="J10" s="34"/>
      <c r="K10" s="32">
        <v>1</v>
      </c>
      <c r="L10" s="6">
        <v>4</v>
      </c>
      <c r="M10" s="33">
        <f t="shared" si="0"/>
        <v>36.25</v>
      </c>
      <c r="N10" s="36">
        <v>45</v>
      </c>
      <c r="O10" s="35">
        <f t="shared" si="2"/>
        <v>5.333333333333333</v>
      </c>
      <c r="P10" s="6">
        <v>5</v>
      </c>
      <c r="Q10" s="6">
        <v>5</v>
      </c>
      <c r="R10" s="34">
        <f t="shared" si="3"/>
        <v>3.6</v>
      </c>
      <c r="S10" s="6">
        <v>4</v>
      </c>
      <c r="T10" s="33">
        <f t="shared" si="1"/>
        <v>21.428571428571427</v>
      </c>
      <c r="U10" s="36">
        <v>20</v>
      </c>
      <c r="V10" s="37"/>
    </row>
    <row r="11" spans="1:22" x14ac:dyDescent="0.25">
      <c r="A11" s="5" t="s">
        <v>18</v>
      </c>
      <c r="B11" s="38" t="s">
        <v>19</v>
      </c>
      <c r="C11" s="5">
        <v>2500</v>
      </c>
      <c r="D11" s="5">
        <v>26</v>
      </c>
      <c r="E11" s="5">
        <v>15</v>
      </c>
      <c r="F11" s="5">
        <v>60</v>
      </c>
      <c r="G11" s="5">
        <v>76</v>
      </c>
      <c r="H11" s="5">
        <v>53</v>
      </c>
      <c r="I11" s="31">
        <v>400</v>
      </c>
      <c r="J11" s="34"/>
      <c r="K11" s="32">
        <v>1</v>
      </c>
      <c r="L11" s="6">
        <v>4</v>
      </c>
      <c r="M11" s="33">
        <f t="shared" si="0"/>
        <v>37.5</v>
      </c>
      <c r="N11" s="36">
        <v>40</v>
      </c>
      <c r="O11" s="35">
        <f t="shared" si="2"/>
        <v>4</v>
      </c>
      <c r="P11" s="6">
        <v>4</v>
      </c>
      <c r="Q11" s="6">
        <v>4</v>
      </c>
      <c r="R11" s="34">
        <f t="shared" si="3"/>
        <v>6.15</v>
      </c>
      <c r="S11" s="6">
        <v>6</v>
      </c>
      <c r="T11" s="33">
        <f t="shared" si="1"/>
        <v>21.714285714285715</v>
      </c>
      <c r="U11" s="36">
        <v>20</v>
      </c>
      <c r="V11" s="37"/>
    </row>
    <row r="12" spans="1:22" s="4" customFormat="1" x14ac:dyDescent="0.25">
      <c r="A12" s="5" t="s">
        <v>15</v>
      </c>
      <c r="B12" s="39" t="s">
        <v>16</v>
      </c>
      <c r="C12" s="5">
        <v>2000</v>
      </c>
      <c r="D12" s="5">
        <v>32</v>
      </c>
      <c r="E12" s="5">
        <v>12</v>
      </c>
      <c r="F12" s="5">
        <v>70</v>
      </c>
      <c r="G12" s="5">
        <v>75</v>
      </c>
      <c r="H12" s="5">
        <v>48</v>
      </c>
      <c r="I12" s="31">
        <v>200</v>
      </c>
      <c r="J12" s="34"/>
      <c r="K12" s="32">
        <v>1</v>
      </c>
      <c r="L12" s="6">
        <v>4</v>
      </c>
      <c r="M12" s="33">
        <f t="shared" si="0"/>
        <v>45</v>
      </c>
      <c r="N12" s="36">
        <v>43</v>
      </c>
      <c r="O12" s="35">
        <f t="shared" si="2"/>
        <v>4.666666666666667</v>
      </c>
      <c r="P12" s="6">
        <v>5</v>
      </c>
      <c r="Q12" s="6">
        <v>4</v>
      </c>
      <c r="R12" s="34">
        <f t="shared" si="3"/>
        <v>3.9</v>
      </c>
      <c r="S12" s="6">
        <v>4</v>
      </c>
      <c r="T12" s="33">
        <f t="shared" si="1"/>
        <v>21.428571428571427</v>
      </c>
      <c r="U12" s="36">
        <v>20</v>
      </c>
      <c r="V12" s="37"/>
    </row>
    <row r="13" spans="1:22" s="4" customFormat="1" x14ac:dyDescent="0.25">
      <c r="A13" s="5" t="s">
        <v>13</v>
      </c>
      <c r="B13" s="39" t="s">
        <v>17</v>
      </c>
      <c r="C13" s="5">
        <v>2500</v>
      </c>
      <c r="D13" s="5">
        <v>44</v>
      </c>
      <c r="E13" s="5">
        <v>10</v>
      </c>
      <c r="F13" s="5">
        <v>110</v>
      </c>
      <c r="G13" s="5">
        <v>75</v>
      </c>
      <c r="H13" s="5">
        <v>55</v>
      </c>
      <c r="I13" s="31">
        <v>200</v>
      </c>
      <c r="J13" s="34"/>
      <c r="K13" s="32">
        <v>1</v>
      </c>
      <c r="L13" s="6">
        <v>5</v>
      </c>
      <c r="M13" s="33">
        <f t="shared" si="0"/>
        <v>60</v>
      </c>
      <c r="N13" s="36">
        <v>73</v>
      </c>
      <c r="O13" s="35">
        <f t="shared" si="2"/>
        <v>7.333333333333333</v>
      </c>
      <c r="P13" s="6">
        <v>7</v>
      </c>
      <c r="Q13" s="6">
        <v>7</v>
      </c>
      <c r="R13" s="34">
        <f t="shared" si="3"/>
        <v>4.25</v>
      </c>
      <c r="S13" s="6">
        <v>4</v>
      </c>
      <c r="T13" s="33">
        <f t="shared" si="1"/>
        <v>21.428571428571427</v>
      </c>
      <c r="U13" s="36">
        <v>20</v>
      </c>
      <c r="V13" s="37"/>
    </row>
    <row r="14" spans="1:22" x14ac:dyDescent="0.25">
      <c r="A14" s="5" t="s">
        <v>15</v>
      </c>
      <c r="B14" s="38" t="s">
        <v>25</v>
      </c>
      <c r="C14" s="5">
        <v>3200</v>
      </c>
      <c r="D14" s="5">
        <v>46</v>
      </c>
      <c r="E14" s="5">
        <v>15</v>
      </c>
      <c r="F14" s="5">
        <v>100</v>
      </c>
      <c r="G14" s="5">
        <v>90</v>
      </c>
      <c r="H14" s="5">
        <v>48</v>
      </c>
      <c r="I14" s="31">
        <v>160</v>
      </c>
      <c r="J14" s="34"/>
      <c r="K14" s="32">
        <v>1</v>
      </c>
      <c r="L14" s="6">
        <v>6</v>
      </c>
      <c r="M14" s="33">
        <f t="shared" si="0"/>
        <v>62.5</v>
      </c>
      <c r="N14" s="36">
        <v>65</v>
      </c>
      <c r="O14" s="35">
        <f t="shared" si="2"/>
        <v>6.666666666666667</v>
      </c>
      <c r="P14" s="6">
        <v>7</v>
      </c>
      <c r="Q14" s="6">
        <v>6</v>
      </c>
      <c r="R14" s="34">
        <f t="shared" si="3"/>
        <v>3.5</v>
      </c>
      <c r="S14" s="6">
        <v>4</v>
      </c>
      <c r="T14" s="33">
        <f t="shared" si="1"/>
        <v>25.714285714285715</v>
      </c>
      <c r="U14" s="36">
        <v>24</v>
      </c>
      <c r="V14" s="37"/>
    </row>
    <row r="15" spans="1:22" x14ac:dyDescent="0.25">
      <c r="A15" s="5" t="s">
        <v>18</v>
      </c>
      <c r="B15" s="38" t="s">
        <v>26</v>
      </c>
      <c r="C15" s="5">
        <v>2500</v>
      </c>
      <c r="D15" s="5">
        <v>45</v>
      </c>
      <c r="E15" s="5">
        <v>25</v>
      </c>
      <c r="F15" s="5">
        <v>90</v>
      </c>
      <c r="G15" s="5">
        <v>76</v>
      </c>
      <c r="H15" s="5">
        <v>35</v>
      </c>
      <c r="I15" s="31">
        <v>335</v>
      </c>
      <c r="J15" s="34"/>
      <c r="K15" s="32">
        <v>1</v>
      </c>
      <c r="L15" s="6">
        <v>6</v>
      </c>
      <c r="M15" s="33">
        <f t="shared" si="0"/>
        <v>61.25</v>
      </c>
      <c r="N15" s="36">
        <v>65</v>
      </c>
      <c r="O15" s="35">
        <f t="shared" si="2"/>
        <v>6</v>
      </c>
      <c r="P15" s="6">
        <v>6</v>
      </c>
      <c r="Q15" s="6">
        <v>6</v>
      </c>
      <c r="R15" s="34">
        <f t="shared" si="3"/>
        <v>4.5999999999999996</v>
      </c>
      <c r="S15" s="6">
        <v>5</v>
      </c>
      <c r="T15" s="33">
        <f t="shared" si="1"/>
        <v>21.714285714285715</v>
      </c>
      <c r="U15" s="36">
        <v>20</v>
      </c>
      <c r="V15" s="37"/>
    </row>
    <row r="16" spans="1:22" s="4" customFormat="1" x14ac:dyDescent="0.25">
      <c r="A16" s="5" t="s">
        <v>13</v>
      </c>
      <c r="B16" s="39" t="s">
        <v>14</v>
      </c>
      <c r="C16" s="5">
        <v>3000</v>
      </c>
      <c r="D16" s="5">
        <v>54</v>
      </c>
      <c r="E16" s="5">
        <v>20</v>
      </c>
      <c r="F16" s="5">
        <v>120</v>
      </c>
      <c r="G16" s="5">
        <v>88</v>
      </c>
      <c r="H16" s="5">
        <v>45</v>
      </c>
      <c r="I16" s="31">
        <v>195</v>
      </c>
      <c r="J16" s="34"/>
      <c r="K16" s="32">
        <v>1</v>
      </c>
      <c r="L16" s="6">
        <v>6</v>
      </c>
      <c r="M16" s="33">
        <f>5+D16*3/2.4</f>
        <v>72.5</v>
      </c>
      <c r="N16" s="36">
        <v>70</v>
      </c>
      <c r="O16" s="35">
        <f t="shared" si="2"/>
        <v>8</v>
      </c>
      <c r="P16" s="6">
        <v>8</v>
      </c>
      <c r="Q16" s="6">
        <v>7</v>
      </c>
      <c r="R16" s="34">
        <f t="shared" si="3"/>
        <v>3.7</v>
      </c>
      <c r="S16" s="6">
        <v>4</v>
      </c>
      <c r="T16" s="33">
        <f>G16/3.5</f>
        <v>25.142857142857142</v>
      </c>
      <c r="U16" s="36">
        <v>24</v>
      </c>
      <c r="V16" s="37"/>
    </row>
    <row r="17" spans="1:22" x14ac:dyDescent="0.25">
      <c r="A17" s="5"/>
      <c r="B17" s="8"/>
      <c r="C17" s="5"/>
      <c r="D17" s="5"/>
      <c r="E17" s="5"/>
      <c r="F17" s="5"/>
      <c r="G17" s="5"/>
      <c r="H17" s="5"/>
      <c r="I17" s="31"/>
      <c r="J17" s="34"/>
      <c r="K17" s="32"/>
      <c r="L17" s="6"/>
      <c r="M17" s="33"/>
      <c r="N17" s="6"/>
      <c r="O17" s="35"/>
      <c r="P17" s="6"/>
      <c r="Q17" s="6"/>
      <c r="R17" s="34"/>
      <c r="S17" s="6"/>
      <c r="T17" s="34"/>
      <c r="U17" s="6"/>
      <c r="V17" s="37"/>
    </row>
    <row r="18" spans="1:22" x14ac:dyDescent="0.25">
      <c r="J18" s="34"/>
      <c r="K18" s="6"/>
      <c r="L18" s="6"/>
      <c r="M18" s="33"/>
      <c r="N18" s="6"/>
      <c r="O18" s="35"/>
      <c r="P18" s="6"/>
      <c r="Q18" s="6"/>
      <c r="R18" s="34"/>
      <c r="S18" s="6"/>
      <c r="T18" s="34"/>
      <c r="U18" s="6"/>
      <c r="V18" s="37"/>
    </row>
    <row r="19" spans="1:22" x14ac:dyDescent="0.25">
      <c r="A19" s="30" t="s">
        <v>128</v>
      </c>
      <c r="J19" s="34"/>
      <c r="K19" s="6"/>
      <c r="L19" s="6"/>
      <c r="M19" s="33"/>
      <c r="N19" s="6"/>
      <c r="O19" s="35"/>
      <c r="P19" s="6"/>
      <c r="Q19" s="6"/>
      <c r="R19" s="34"/>
      <c r="S19" s="6"/>
      <c r="T19" s="34"/>
      <c r="U19" s="6"/>
      <c r="V19" s="37"/>
    </row>
    <row r="20" spans="1:22" x14ac:dyDescent="0.25">
      <c r="A20" s="5" t="s">
        <v>15</v>
      </c>
      <c r="B20" s="38" t="s">
        <v>23</v>
      </c>
      <c r="C20" s="5">
        <v>2000</v>
      </c>
      <c r="D20" s="5">
        <v>18</v>
      </c>
      <c r="E20" s="5">
        <v>5</v>
      </c>
      <c r="F20" s="5">
        <v>25</v>
      </c>
      <c r="G20" s="5">
        <v>76</v>
      </c>
      <c r="H20" s="5">
        <v>60</v>
      </c>
      <c r="I20" s="5">
        <v>160</v>
      </c>
      <c r="J20" s="34"/>
      <c r="K20" s="6">
        <v>1</v>
      </c>
      <c r="L20" s="6">
        <v>3</v>
      </c>
      <c r="M20" s="33">
        <f t="shared" ref="M20:M22" si="8">5+D20*3/2.4</f>
        <v>27.5</v>
      </c>
      <c r="N20" s="36">
        <v>25</v>
      </c>
      <c r="O20" s="35">
        <f t="shared" ref="O20:O22" si="9">F20/15</f>
        <v>1.6666666666666667</v>
      </c>
      <c r="P20" s="6">
        <v>2</v>
      </c>
      <c r="Q20" s="6">
        <v>2</v>
      </c>
      <c r="R20" s="34">
        <f t="shared" ref="R20:R22" si="10">(H20-10)/20+I20/100</f>
        <v>4.0999999999999996</v>
      </c>
      <c r="S20" s="6">
        <v>4</v>
      </c>
      <c r="T20" s="33">
        <f t="shared" ref="T20:T22" si="11">G20/3.5</f>
        <v>21.714285714285715</v>
      </c>
      <c r="U20" s="6">
        <v>7</v>
      </c>
      <c r="V20" s="37" t="s">
        <v>145</v>
      </c>
    </row>
    <row r="21" spans="1:22" x14ac:dyDescent="0.25">
      <c r="A21" s="5" t="s">
        <v>13</v>
      </c>
      <c r="B21" s="38" t="s">
        <v>131</v>
      </c>
      <c r="C21" s="5">
        <v>1800</v>
      </c>
      <c r="D21" s="5">
        <v>11</v>
      </c>
      <c r="E21" s="5">
        <v>5</v>
      </c>
      <c r="F21" s="5">
        <v>35</v>
      </c>
      <c r="G21" s="5">
        <v>75</v>
      </c>
      <c r="H21" s="5">
        <v>40</v>
      </c>
      <c r="I21" s="5">
        <v>190</v>
      </c>
      <c r="J21" s="34"/>
      <c r="K21" s="6">
        <v>1</v>
      </c>
      <c r="L21" s="6">
        <v>3</v>
      </c>
      <c r="M21" s="33">
        <f t="shared" si="8"/>
        <v>18.75</v>
      </c>
      <c r="N21" s="36">
        <v>25</v>
      </c>
      <c r="O21" s="35">
        <f t="shared" si="9"/>
        <v>2.3333333333333335</v>
      </c>
      <c r="P21" s="6">
        <v>3</v>
      </c>
      <c r="Q21" s="6">
        <v>2</v>
      </c>
      <c r="R21" s="34">
        <f t="shared" si="10"/>
        <v>3.4</v>
      </c>
      <c r="S21" s="6">
        <v>4</v>
      </c>
      <c r="T21" s="33">
        <f t="shared" si="11"/>
        <v>21.428571428571427</v>
      </c>
      <c r="U21" s="6">
        <v>7</v>
      </c>
      <c r="V21" s="37" t="s">
        <v>145</v>
      </c>
    </row>
    <row r="22" spans="1:22" x14ac:dyDescent="0.25">
      <c r="A22" s="5" t="s">
        <v>18</v>
      </c>
      <c r="B22" s="38" t="s">
        <v>24</v>
      </c>
      <c r="C22" s="5">
        <v>2500</v>
      </c>
      <c r="D22" s="5">
        <v>10</v>
      </c>
      <c r="E22" s="5">
        <v>16</v>
      </c>
      <c r="F22" s="5">
        <v>35</v>
      </c>
      <c r="G22" s="5">
        <v>76</v>
      </c>
      <c r="H22" s="5">
        <v>45</v>
      </c>
      <c r="I22" s="5">
        <v>320</v>
      </c>
      <c r="J22" s="34"/>
      <c r="K22" s="6">
        <v>1</v>
      </c>
      <c r="L22" s="6">
        <v>3</v>
      </c>
      <c r="M22" s="33">
        <f t="shared" si="8"/>
        <v>17.5</v>
      </c>
      <c r="N22" s="36">
        <v>25</v>
      </c>
      <c r="O22" s="35">
        <f t="shared" si="9"/>
        <v>2.3333333333333335</v>
      </c>
      <c r="P22" s="6">
        <v>3</v>
      </c>
      <c r="Q22" s="6">
        <v>2</v>
      </c>
      <c r="R22" s="34">
        <f t="shared" si="10"/>
        <v>4.95</v>
      </c>
      <c r="S22" s="6">
        <v>5</v>
      </c>
      <c r="T22" s="33">
        <f t="shared" si="11"/>
        <v>21.714285714285715</v>
      </c>
      <c r="U22" s="6">
        <v>7</v>
      </c>
      <c r="V22" s="37" t="s">
        <v>145</v>
      </c>
    </row>
    <row r="25" spans="1:22" x14ac:dyDescent="0.25">
      <c r="A25" t="s">
        <v>27</v>
      </c>
    </row>
    <row r="26" spans="1:22" s="4" customFormat="1" x14ac:dyDescent="0.25">
      <c r="A26" s="5" t="s">
        <v>15</v>
      </c>
      <c r="B26" s="8" t="s">
        <v>28</v>
      </c>
      <c r="C26" s="5">
        <v>12000</v>
      </c>
      <c r="D26" s="5">
        <v>2</v>
      </c>
      <c r="E26" s="5"/>
      <c r="F26" s="5"/>
      <c r="G26" s="5">
        <v>40</v>
      </c>
      <c r="H26" s="5"/>
      <c r="I26" s="5"/>
      <c r="K26" s="6">
        <v>5</v>
      </c>
      <c r="L26" s="6"/>
      <c r="N26" s="6"/>
      <c r="O26" s="6"/>
      <c r="P26" s="6"/>
      <c r="Q26" s="6"/>
      <c r="R26" s="6"/>
      <c r="S26" s="6"/>
      <c r="T26" s="6"/>
      <c r="U26" s="6"/>
      <c r="V26" s="37"/>
    </row>
    <row r="27" spans="1:22" s="4" customFormat="1" ht="30" x14ac:dyDescent="0.25">
      <c r="A27" s="5" t="s">
        <v>18</v>
      </c>
      <c r="B27" s="9" t="s">
        <v>29</v>
      </c>
      <c r="C27" s="5">
        <v>15000</v>
      </c>
      <c r="D27" s="5">
        <v>5</v>
      </c>
      <c r="E27" s="5"/>
      <c r="F27" s="5"/>
      <c r="G27" s="5">
        <v>85</v>
      </c>
      <c r="H27" s="5"/>
      <c r="I27" s="5"/>
      <c r="K27" s="6"/>
      <c r="L27" s="6"/>
      <c r="N27" s="6"/>
      <c r="O27" s="6"/>
      <c r="P27" s="6"/>
      <c r="Q27" s="6"/>
      <c r="R27" s="6"/>
      <c r="S27" s="6"/>
      <c r="T27" s="6"/>
      <c r="U27" s="6"/>
      <c r="V27" s="37"/>
    </row>
    <row r="28" spans="1:22" s="4" customFormat="1" x14ac:dyDescent="0.25">
      <c r="A28" s="5" t="s">
        <v>13</v>
      </c>
      <c r="B28" s="8" t="s">
        <v>30</v>
      </c>
      <c r="C28" s="5">
        <v>8000</v>
      </c>
      <c r="D28" s="5">
        <v>8</v>
      </c>
      <c r="E28" s="5"/>
      <c r="F28" s="5"/>
      <c r="G28" s="5">
        <v>88</v>
      </c>
      <c r="H28" s="5"/>
      <c r="I28" s="5"/>
      <c r="K28" s="6">
        <v>3</v>
      </c>
      <c r="L28" s="6"/>
      <c r="N28" s="6"/>
      <c r="O28" s="6"/>
      <c r="P28" s="6"/>
      <c r="Q28" s="6"/>
      <c r="R28" s="6"/>
      <c r="S28" s="6"/>
      <c r="T28" s="6"/>
      <c r="U28" s="6"/>
      <c r="V28" s="37"/>
    </row>
    <row r="30" spans="1:22" x14ac:dyDescent="0.25">
      <c r="A30" t="s">
        <v>31</v>
      </c>
    </row>
    <row r="31" spans="1:22" s="4" customFormat="1" x14ac:dyDescent="0.25">
      <c r="A31" s="5" t="s">
        <v>13</v>
      </c>
      <c r="B31" s="8" t="s">
        <v>32</v>
      </c>
      <c r="C31" s="5">
        <v>3000</v>
      </c>
      <c r="D31" s="5">
        <v>8</v>
      </c>
      <c r="E31" s="5"/>
      <c r="F31" s="5"/>
      <c r="G31" s="5">
        <v>88</v>
      </c>
      <c r="H31" s="5"/>
      <c r="I31" s="5"/>
      <c r="K31" s="6">
        <v>5</v>
      </c>
      <c r="L31" s="6"/>
      <c r="N31" s="6"/>
      <c r="O31" s="6"/>
      <c r="P31" s="6"/>
      <c r="Q31" s="6"/>
      <c r="R31" s="6"/>
      <c r="S31" s="6"/>
      <c r="T31" s="6"/>
      <c r="U31" s="6"/>
      <c r="V31" s="7"/>
    </row>
    <row r="32" spans="1:22" s="4" customFormat="1" x14ac:dyDescent="0.25">
      <c r="A32" s="5" t="s">
        <v>15</v>
      </c>
      <c r="B32" s="8" t="s">
        <v>33</v>
      </c>
      <c r="C32" s="5">
        <v>23000</v>
      </c>
      <c r="D32" s="5">
        <v>27</v>
      </c>
      <c r="E32" s="5"/>
      <c r="F32" s="5">
        <v>13</v>
      </c>
      <c r="G32" s="5">
        <v>155</v>
      </c>
      <c r="H32" s="5">
        <v>35</v>
      </c>
      <c r="I32" s="5"/>
      <c r="K32" s="6">
        <v>7</v>
      </c>
      <c r="L32" s="6"/>
      <c r="N32" s="6"/>
      <c r="O32" s="6"/>
      <c r="P32" s="6"/>
      <c r="Q32" s="6"/>
      <c r="R32" s="6"/>
      <c r="S32" s="6"/>
      <c r="T32" s="6"/>
      <c r="U32" s="6"/>
      <c r="V32" s="7"/>
    </row>
    <row r="34" spans="1:22" x14ac:dyDescent="0.25">
      <c r="A34" t="s">
        <v>34</v>
      </c>
    </row>
    <row r="35" spans="1:22" s="4" customFormat="1" x14ac:dyDescent="0.25">
      <c r="A35" s="5" t="s">
        <v>15</v>
      </c>
      <c r="B35" s="8" t="s">
        <v>35</v>
      </c>
      <c r="C35" s="5">
        <v>11000</v>
      </c>
      <c r="D35" s="5">
        <v>3</v>
      </c>
      <c r="E35" s="5"/>
      <c r="F35" s="5"/>
      <c r="G35" s="5">
        <v>105</v>
      </c>
      <c r="H35" s="5"/>
      <c r="I35" s="5"/>
      <c r="K35" s="6">
        <v>4</v>
      </c>
      <c r="L35" s="6"/>
      <c r="N35" s="6"/>
      <c r="O35" s="6"/>
      <c r="P35" s="6"/>
      <c r="Q35" s="6"/>
      <c r="R35" s="6"/>
      <c r="S35" s="6"/>
      <c r="T35" s="6"/>
      <c r="U35" s="6"/>
      <c r="V35" s="7"/>
    </row>
    <row r="36" spans="1:22" s="4" customFormat="1" x14ac:dyDescent="0.25">
      <c r="A36" s="5"/>
      <c r="B36" s="8" t="s">
        <v>36</v>
      </c>
      <c r="C36" s="5">
        <v>23000</v>
      </c>
      <c r="D36" s="5">
        <v>6</v>
      </c>
      <c r="E36" s="5"/>
      <c r="F36" s="5"/>
      <c r="G36" s="5">
        <v>155</v>
      </c>
      <c r="H36" s="5"/>
      <c r="I36" s="5"/>
      <c r="K36" s="6">
        <v>7</v>
      </c>
      <c r="L36" s="6"/>
      <c r="N36" s="6"/>
      <c r="O36" s="6"/>
      <c r="P36" s="6"/>
      <c r="Q36" s="6"/>
      <c r="R36" s="6"/>
      <c r="S36" s="6"/>
      <c r="T36" s="6"/>
      <c r="U36" s="6"/>
      <c r="V36" s="7"/>
    </row>
    <row r="37" spans="1:22" s="4" customFormat="1" x14ac:dyDescent="0.25">
      <c r="A37" s="5" t="s">
        <v>13</v>
      </c>
      <c r="B37" s="8" t="s">
        <v>37</v>
      </c>
      <c r="C37" s="5">
        <v>13000</v>
      </c>
      <c r="D37" s="5">
        <v>24</v>
      </c>
      <c r="E37" s="5"/>
      <c r="F37" s="5">
        <v>30</v>
      </c>
      <c r="G37" s="5">
        <v>150</v>
      </c>
      <c r="H37" s="5">
        <v>42</v>
      </c>
      <c r="I37" s="5"/>
      <c r="K37" s="6">
        <v>5</v>
      </c>
      <c r="L37" s="6"/>
      <c r="N37" s="6"/>
      <c r="O37" s="6"/>
      <c r="P37" s="6"/>
      <c r="Q37" s="6"/>
      <c r="R37" s="6"/>
      <c r="S37" s="6"/>
      <c r="T37" s="6"/>
      <c r="U37" s="6"/>
      <c r="V37" s="7"/>
    </row>
    <row r="38" spans="1:22" x14ac:dyDescent="0.25">
      <c r="A38" s="5" t="s">
        <v>15</v>
      </c>
      <c r="B38" s="8" t="s">
        <v>38</v>
      </c>
      <c r="C38" s="5">
        <v>22000</v>
      </c>
      <c r="D38" s="5">
        <v>15</v>
      </c>
      <c r="E38" s="5"/>
      <c r="F38" s="5"/>
      <c r="G38" s="5">
        <v>155</v>
      </c>
      <c r="H38" s="5"/>
      <c r="I38" s="29"/>
      <c r="K38" s="6">
        <v>7</v>
      </c>
      <c r="L38" s="6"/>
      <c r="N38" s="6"/>
      <c r="O38" s="6"/>
      <c r="P38" s="6"/>
      <c r="Q38" s="6"/>
      <c r="R38" s="6"/>
      <c r="S38" s="6"/>
      <c r="T38" s="6"/>
      <c r="U38" s="6"/>
      <c r="V38" s="7"/>
    </row>
    <row r="39" spans="1:22" ht="30" x14ac:dyDescent="0.25">
      <c r="A39" s="5" t="s">
        <v>15</v>
      </c>
      <c r="B39" s="8" t="s">
        <v>39</v>
      </c>
      <c r="C39" s="5">
        <v>11000</v>
      </c>
      <c r="D39" s="5">
        <v>10</v>
      </c>
      <c r="E39" s="5"/>
      <c r="F39" s="5">
        <v>25</v>
      </c>
      <c r="G39" s="5">
        <v>105</v>
      </c>
      <c r="H39" s="5">
        <v>72</v>
      </c>
      <c r="I39" s="29"/>
      <c r="K39" s="6">
        <v>4</v>
      </c>
      <c r="L39" s="6"/>
      <c r="N39" s="6"/>
      <c r="O39" s="6"/>
      <c r="P39" s="6"/>
      <c r="Q39" s="6"/>
      <c r="R39" s="6"/>
      <c r="S39" s="6"/>
      <c r="T39" s="6"/>
      <c r="U39" s="6"/>
      <c r="V39" s="7"/>
    </row>
    <row r="40" spans="1:22" ht="30" x14ac:dyDescent="0.25">
      <c r="A40" s="5" t="s">
        <v>15</v>
      </c>
      <c r="B40" s="8" t="s">
        <v>40</v>
      </c>
      <c r="C40" s="5">
        <v>11000</v>
      </c>
      <c r="D40" s="5">
        <v>23</v>
      </c>
      <c r="E40" s="5"/>
      <c r="F40" s="5">
        <v>15</v>
      </c>
      <c r="G40" s="5">
        <v>105</v>
      </c>
      <c r="H40" s="5">
        <v>39</v>
      </c>
      <c r="I40" s="29"/>
      <c r="K40" s="6">
        <v>4</v>
      </c>
      <c r="L40" s="6"/>
      <c r="N40" s="6"/>
      <c r="O40" s="6"/>
      <c r="P40" s="6"/>
      <c r="Q40" s="6"/>
      <c r="R40" s="6"/>
      <c r="S40" s="6"/>
      <c r="T40" s="6"/>
      <c r="U40" s="6"/>
      <c r="V40" s="7"/>
    </row>
    <row r="41" spans="1:22" ht="30" x14ac:dyDescent="0.25">
      <c r="A41" s="5" t="s">
        <v>15</v>
      </c>
      <c r="B41" s="8" t="s">
        <v>41</v>
      </c>
      <c r="C41" s="5">
        <v>9600</v>
      </c>
      <c r="D41" s="5">
        <v>15</v>
      </c>
      <c r="E41" s="5"/>
      <c r="F41" s="5">
        <v>10</v>
      </c>
      <c r="G41" s="5">
        <v>75</v>
      </c>
      <c r="H41" s="5">
        <v>58</v>
      </c>
      <c r="I41" s="29"/>
      <c r="K41" s="6">
        <v>4</v>
      </c>
      <c r="L41" s="6" t="s">
        <v>42</v>
      </c>
      <c r="N41" s="6"/>
      <c r="O41" s="6"/>
      <c r="P41" s="6"/>
      <c r="Q41" s="6"/>
      <c r="R41" s="6"/>
      <c r="S41" s="6"/>
      <c r="T41" s="6"/>
      <c r="U41" s="6"/>
      <c r="V41" s="7"/>
    </row>
    <row r="42" spans="1:22" ht="30" x14ac:dyDescent="0.25">
      <c r="A42" s="5" t="s">
        <v>18</v>
      </c>
      <c r="B42" s="8" t="s">
        <v>43</v>
      </c>
      <c r="C42" s="5">
        <v>18000</v>
      </c>
      <c r="D42" s="5">
        <v>20</v>
      </c>
      <c r="E42" s="5"/>
      <c r="F42" s="5"/>
      <c r="G42" s="5">
        <v>203</v>
      </c>
      <c r="H42" s="5"/>
      <c r="I42" s="29"/>
      <c r="K42" s="6">
        <v>6</v>
      </c>
      <c r="L42" s="6"/>
      <c r="N42" s="6"/>
      <c r="O42" s="6"/>
      <c r="P42" s="6"/>
      <c r="Q42" s="6"/>
      <c r="R42" s="6"/>
      <c r="S42" s="6"/>
      <c r="T42" s="6"/>
      <c r="U42" s="6"/>
      <c r="V42" s="7"/>
    </row>
    <row r="43" spans="1:22" ht="30" x14ac:dyDescent="0.25">
      <c r="A43" s="5" t="s">
        <v>18</v>
      </c>
      <c r="B43" s="8" t="s">
        <v>44</v>
      </c>
      <c r="C43" s="5">
        <v>17200</v>
      </c>
      <c r="D43" s="5">
        <v>8</v>
      </c>
      <c r="E43" s="5"/>
      <c r="F43" s="5"/>
      <c r="G43" s="5">
        <v>152</v>
      </c>
      <c r="H43" s="5"/>
      <c r="I43" s="29"/>
      <c r="K43" s="6">
        <v>6</v>
      </c>
      <c r="L43" s="6"/>
      <c r="N43" s="6"/>
      <c r="O43" s="6"/>
      <c r="P43" s="6"/>
      <c r="Q43" s="6"/>
      <c r="R43" s="6"/>
      <c r="S43" s="6"/>
      <c r="T43" s="6"/>
      <c r="U43" s="6"/>
      <c r="V43" s="7"/>
    </row>
    <row r="44" spans="1:22" ht="30" x14ac:dyDescent="0.25">
      <c r="A44" s="5" t="s">
        <v>18</v>
      </c>
      <c r="B44" s="8" t="s">
        <v>45</v>
      </c>
      <c r="C44" s="5">
        <v>11800</v>
      </c>
      <c r="D44" s="5">
        <v>3</v>
      </c>
      <c r="E44" s="5"/>
      <c r="F44" s="5"/>
      <c r="G44" s="5">
        <v>122</v>
      </c>
      <c r="H44" s="5"/>
      <c r="I44" s="29"/>
      <c r="K44" s="6">
        <v>4</v>
      </c>
      <c r="L44" s="6"/>
      <c r="N44" s="6"/>
      <c r="O44" s="6"/>
      <c r="P44" s="6"/>
      <c r="Q44" s="6"/>
      <c r="R44" s="6"/>
      <c r="S44" s="6"/>
      <c r="T44" s="6"/>
      <c r="U44" s="6"/>
      <c r="V44" s="7"/>
    </row>
    <row r="46" spans="1:22" x14ac:dyDescent="0.25">
      <c r="A46" t="s">
        <v>46</v>
      </c>
    </row>
    <row r="47" spans="1:22" s="4" customFormat="1" x14ac:dyDescent="0.25">
      <c r="A47" s="5" t="s">
        <v>18</v>
      </c>
      <c r="B47" s="8" t="s">
        <v>47</v>
      </c>
      <c r="C47" s="5">
        <v>6000</v>
      </c>
      <c r="D47" s="5">
        <v>5</v>
      </c>
      <c r="E47" s="5"/>
      <c r="F47" s="5" t="s">
        <v>48</v>
      </c>
      <c r="G47" s="5">
        <v>132</v>
      </c>
      <c r="H47" s="5">
        <v>55</v>
      </c>
      <c r="I47" s="5"/>
      <c r="K47" s="6">
        <v>3</v>
      </c>
      <c r="L47" s="6"/>
      <c r="N47" s="6"/>
      <c r="O47" s="6"/>
      <c r="P47" s="6"/>
      <c r="Q47" s="6"/>
      <c r="R47" s="6"/>
      <c r="S47" s="6"/>
      <c r="T47" s="6"/>
      <c r="U47" s="6"/>
      <c r="V47" s="7"/>
    </row>
    <row r="48" spans="1:22" x14ac:dyDescent="0.25">
      <c r="A48" s="5" t="s">
        <v>49</v>
      </c>
      <c r="B48" s="8" t="s">
        <v>50</v>
      </c>
      <c r="C48" s="5">
        <v>300</v>
      </c>
      <c r="D48" s="5" t="s">
        <v>51</v>
      </c>
      <c r="E48" s="5"/>
      <c r="F48" s="5"/>
      <c r="G48" s="5">
        <v>7.9</v>
      </c>
      <c r="H48" s="5"/>
      <c r="I48" s="29"/>
      <c r="K48" s="6">
        <v>1</v>
      </c>
      <c r="L48" s="6"/>
      <c r="N48" s="6"/>
      <c r="O48" s="6"/>
      <c r="P48" s="6"/>
      <c r="Q48" s="6"/>
      <c r="R48" s="6"/>
      <c r="S48" s="6"/>
      <c r="T48" s="6"/>
      <c r="U48" s="6"/>
      <c r="V48" s="7"/>
    </row>
    <row r="49" spans="1:9" x14ac:dyDescent="0.25">
      <c r="A49" s="5" t="s">
        <v>18</v>
      </c>
      <c r="B49" s="8" t="s">
        <v>50</v>
      </c>
      <c r="C49" s="5">
        <v>300</v>
      </c>
      <c r="D49" s="5" t="s">
        <v>52</v>
      </c>
      <c r="E49" s="5"/>
      <c r="F49" s="5"/>
      <c r="G49" s="5">
        <v>14.5</v>
      </c>
      <c r="H49" s="5"/>
      <c r="I49" s="29"/>
    </row>
    <row r="50" spans="1:9" x14ac:dyDescent="0.25">
      <c r="B50" t="s">
        <v>53</v>
      </c>
    </row>
    <row r="51" spans="1:9" x14ac:dyDescent="0.25">
      <c r="B51" t="s">
        <v>54</v>
      </c>
    </row>
  </sheetData>
  <pageMargins left="0.70000000000000007" right="0.70000000000000007" top="1.1437000000000002" bottom="1.1437000000000002" header="0.75000000000000011" footer="0.75000000000000011"/>
  <pageSetup paperSize="9" fitToWidth="0" fitToHeight="0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3"/>
  <sheetViews>
    <sheetView workbookViewId="0"/>
  </sheetViews>
  <sheetFormatPr defaultRowHeight="15" x14ac:dyDescent="0.25"/>
  <cols>
    <col min="1" max="1" width="9.5703125" style="13" customWidth="1"/>
    <col min="2" max="2" width="40.28515625" style="4" customWidth="1"/>
    <col min="3" max="3" width="28.85546875" style="4" customWidth="1"/>
    <col min="4" max="4" width="15" style="13" customWidth="1"/>
    <col min="5" max="14" width="9.5703125" style="13" customWidth="1"/>
    <col min="15" max="15" width="7" style="13" customWidth="1"/>
    <col min="16" max="16" width="48.28515625" style="14" customWidth="1"/>
    <col min="17" max="1024" width="9.5703125" style="4" customWidth="1"/>
  </cols>
  <sheetData>
    <row r="1" spans="1:16" ht="30" x14ac:dyDescent="0.25">
      <c r="A1" s="1"/>
      <c r="B1" s="2"/>
      <c r="C1" s="2" t="s">
        <v>55</v>
      </c>
      <c r="D1" s="3" t="s">
        <v>56</v>
      </c>
      <c r="E1" s="1" t="s">
        <v>57</v>
      </c>
      <c r="F1" s="1" t="s">
        <v>2</v>
      </c>
      <c r="G1" s="1" t="s">
        <v>4</v>
      </c>
      <c r="H1" s="1" t="s">
        <v>58</v>
      </c>
      <c r="I1" s="1" t="s">
        <v>6</v>
      </c>
      <c r="J1" s="1" t="s">
        <v>7</v>
      </c>
      <c r="K1" s="1" t="s">
        <v>59</v>
      </c>
      <c r="L1" s="1" t="s">
        <v>8</v>
      </c>
      <c r="M1" s="1" t="s">
        <v>9</v>
      </c>
      <c r="N1" s="1" t="s">
        <v>4</v>
      </c>
      <c r="O1" s="1" t="s">
        <v>10</v>
      </c>
      <c r="P1" s="1" t="s">
        <v>11</v>
      </c>
    </row>
    <row r="2" spans="1:16" x14ac:dyDescent="0.25">
      <c r="A2" s="5" t="s">
        <v>15</v>
      </c>
      <c r="B2" s="8" t="s">
        <v>60</v>
      </c>
      <c r="C2" s="8"/>
      <c r="D2" s="5">
        <v>27000</v>
      </c>
      <c r="E2" s="5">
        <v>37000</v>
      </c>
      <c r="F2" s="5">
        <v>180</v>
      </c>
      <c r="G2" s="5">
        <v>61</v>
      </c>
      <c r="H2" s="6"/>
      <c r="I2" s="6">
        <v>7</v>
      </c>
      <c r="J2" s="6">
        <v>14</v>
      </c>
      <c r="K2" s="10">
        <f t="shared" ref="K2:K11" si="0">E2/25</f>
        <v>1480</v>
      </c>
      <c r="L2" s="6">
        <v>1500</v>
      </c>
      <c r="M2" s="6">
        <v>5</v>
      </c>
      <c r="N2" s="6">
        <v>4</v>
      </c>
      <c r="O2" s="6">
        <v>15</v>
      </c>
      <c r="P2" s="7" t="s">
        <v>61</v>
      </c>
    </row>
    <row r="3" spans="1:16" x14ac:dyDescent="0.25">
      <c r="A3" s="5" t="s">
        <v>15</v>
      </c>
      <c r="B3" s="8" t="s">
        <v>62</v>
      </c>
      <c r="C3" s="8"/>
      <c r="D3" s="5">
        <v>16000</v>
      </c>
      <c r="E3" s="5">
        <v>2000</v>
      </c>
      <c r="F3" s="5">
        <v>0</v>
      </c>
      <c r="G3" s="5">
        <v>67</v>
      </c>
      <c r="H3" s="6"/>
      <c r="I3" s="6">
        <v>5</v>
      </c>
      <c r="J3" s="6">
        <v>5</v>
      </c>
      <c r="K3" s="10">
        <f t="shared" si="0"/>
        <v>80</v>
      </c>
      <c r="L3" s="6">
        <v>100</v>
      </c>
      <c r="M3" s="6">
        <v>0</v>
      </c>
      <c r="N3" s="6">
        <v>6</v>
      </c>
      <c r="O3" s="6">
        <v>20</v>
      </c>
      <c r="P3" s="7" t="s">
        <v>63</v>
      </c>
    </row>
    <row r="4" spans="1:16" x14ac:dyDescent="0.25">
      <c r="A4" s="5" t="s">
        <v>15</v>
      </c>
      <c r="B4" s="8" t="s">
        <v>64</v>
      </c>
      <c r="C4" s="8"/>
      <c r="D4" s="5">
        <v>16000</v>
      </c>
      <c r="E4" s="5">
        <v>2000</v>
      </c>
      <c r="F4" s="5">
        <v>0</v>
      </c>
      <c r="G4" s="5">
        <v>67</v>
      </c>
      <c r="H4" s="6"/>
      <c r="I4" s="6">
        <v>5</v>
      </c>
      <c r="J4" s="6">
        <v>5</v>
      </c>
      <c r="K4" s="10">
        <f t="shared" si="0"/>
        <v>80</v>
      </c>
      <c r="L4" s="6">
        <v>100</v>
      </c>
      <c r="M4" s="6">
        <v>0</v>
      </c>
      <c r="N4" s="6">
        <v>6</v>
      </c>
      <c r="O4" s="6">
        <v>20</v>
      </c>
      <c r="P4" s="7" t="s">
        <v>65</v>
      </c>
    </row>
    <row r="5" spans="1:16" ht="45" x14ac:dyDescent="0.25">
      <c r="A5" s="5" t="s">
        <v>15</v>
      </c>
      <c r="B5" s="8" t="s">
        <v>66</v>
      </c>
      <c r="C5" s="8" t="s">
        <v>67</v>
      </c>
      <c r="D5" s="5">
        <v>23000</v>
      </c>
      <c r="E5" s="5">
        <v>26000</v>
      </c>
      <c r="F5" s="5">
        <v>300</v>
      </c>
      <c r="G5" s="5">
        <v>40</v>
      </c>
      <c r="H5" s="6"/>
      <c r="I5" s="6">
        <v>6</v>
      </c>
      <c r="J5" s="6">
        <v>10</v>
      </c>
      <c r="K5" s="10">
        <f t="shared" si="0"/>
        <v>1040</v>
      </c>
      <c r="L5" s="6">
        <v>1000</v>
      </c>
      <c r="M5" s="6">
        <v>10</v>
      </c>
      <c r="N5" s="6">
        <v>4</v>
      </c>
      <c r="O5" s="6">
        <v>35</v>
      </c>
      <c r="P5" s="7" t="s">
        <v>68</v>
      </c>
    </row>
    <row r="6" spans="1:16" ht="45" x14ac:dyDescent="0.25">
      <c r="A6" s="5" t="s">
        <v>15</v>
      </c>
      <c r="B6" s="8" t="s">
        <v>69</v>
      </c>
      <c r="C6" s="8" t="s">
        <v>70</v>
      </c>
      <c r="D6" s="5">
        <v>27000</v>
      </c>
      <c r="E6" s="5">
        <v>9200</v>
      </c>
      <c r="F6" s="5">
        <v>100</v>
      </c>
      <c r="G6" s="5">
        <v>60</v>
      </c>
      <c r="H6" s="6"/>
      <c r="I6" s="6">
        <v>7</v>
      </c>
      <c r="J6" s="6">
        <v>6</v>
      </c>
      <c r="K6" s="10">
        <f t="shared" si="0"/>
        <v>368</v>
      </c>
      <c r="L6" s="6">
        <v>370</v>
      </c>
      <c r="M6" s="6">
        <v>3</v>
      </c>
      <c r="N6" s="6">
        <v>5</v>
      </c>
      <c r="O6" s="6">
        <v>30</v>
      </c>
      <c r="P6" s="7" t="s">
        <v>71</v>
      </c>
    </row>
    <row r="7" spans="1:16" x14ac:dyDescent="0.25">
      <c r="A7" s="5" t="s">
        <v>13</v>
      </c>
      <c r="B7" s="8" t="s">
        <v>72</v>
      </c>
      <c r="C7" s="8"/>
      <c r="D7" s="5">
        <v>23000</v>
      </c>
      <c r="E7" s="5">
        <v>33000</v>
      </c>
      <c r="F7" s="5">
        <v>0</v>
      </c>
      <c r="G7" s="5">
        <v>65</v>
      </c>
      <c r="H7" s="6"/>
      <c r="I7" s="6">
        <v>7</v>
      </c>
      <c r="J7" s="6">
        <v>12</v>
      </c>
      <c r="K7" s="10">
        <f t="shared" si="0"/>
        <v>1320</v>
      </c>
      <c r="L7" s="6">
        <v>1320</v>
      </c>
      <c r="M7" s="6">
        <v>0</v>
      </c>
      <c r="N7" s="6">
        <v>6</v>
      </c>
      <c r="O7" s="6">
        <v>15</v>
      </c>
      <c r="P7" s="7" t="s">
        <v>61</v>
      </c>
    </row>
    <row r="8" spans="1:16" x14ac:dyDescent="0.25">
      <c r="A8" s="5" t="s">
        <v>13</v>
      </c>
      <c r="B8" s="8" t="s">
        <v>73</v>
      </c>
      <c r="C8" s="8"/>
      <c r="D8" s="5">
        <v>35000</v>
      </c>
      <c r="E8" s="5">
        <v>41000</v>
      </c>
      <c r="F8" s="5">
        <v>320</v>
      </c>
      <c r="G8" s="5">
        <v>56</v>
      </c>
      <c r="H8" s="6"/>
      <c r="I8" s="6">
        <v>8</v>
      </c>
      <c r="J8" s="6">
        <v>14</v>
      </c>
      <c r="K8" s="10">
        <f t="shared" si="0"/>
        <v>1640</v>
      </c>
      <c r="L8" s="6">
        <v>1600</v>
      </c>
      <c r="M8" s="6">
        <v>10</v>
      </c>
      <c r="N8" s="6">
        <v>5</v>
      </c>
      <c r="O8" s="6">
        <v>35</v>
      </c>
      <c r="P8" s="7" t="s">
        <v>68</v>
      </c>
    </row>
    <row r="9" spans="1:16" x14ac:dyDescent="0.25">
      <c r="A9" s="5" t="s">
        <v>13</v>
      </c>
      <c r="B9" s="8" t="s">
        <v>74</v>
      </c>
      <c r="C9" s="8"/>
      <c r="D9" s="5">
        <v>36000</v>
      </c>
      <c r="E9" s="5">
        <v>12000</v>
      </c>
      <c r="F9" s="5">
        <v>80</v>
      </c>
      <c r="G9" s="5">
        <v>52</v>
      </c>
      <c r="H9" s="6"/>
      <c r="I9" s="6">
        <v>8</v>
      </c>
      <c r="J9" s="6">
        <v>7</v>
      </c>
      <c r="K9" s="10">
        <f t="shared" si="0"/>
        <v>480</v>
      </c>
      <c r="L9" s="6">
        <v>500</v>
      </c>
      <c r="M9" s="6">
        <v>2</v>
      </c>
      <c r="N9" s="6">
        <v>4</v>
      </c>
      <c r="O9" s="6">
        <v>30</v>
      </c>
      <c r="P9" s="7" t="s">
        <v>71</v>
      </c>
    </row>
    <row r="10" spans="1:16" x14ac:dyDescent="0.25">
      <c r="A10" s="5" t="s">
        <v>13</v>
      </c>
      <c r="B10" s="8" t="s">
        <v>75</v>
      </c>
      <c r="C10" s="8"/>
      <c r="D10" s="5">
        <v>17500</v>
      </c>
      <c r="E10" s="5">
        <v>2200</v>
      </c>
      <c r="F10" s="5">
        <v>0</v>
      </c>
      <c r="G10" s="5">
        <v>67</v>
      </c>
      <c r="H10" s="6"/>
      <c r="I10" s="6">
        <v>5</v>
      </c>
      <c r="J10" s="6">
        <v>5</v>
      </c>
      <c r="K10" s="10">
        <f t="shared" si="0"/>
        <v>88</v>
      </c>
      <c r="L10" s="6">
        <v>105</v>
      </c>
      <c r="M10" s="6">
        <v>0</v>
      </c>
      <c r="N10" s="6">
        <v>6</v>
      </c>
      <c r="O10" s="6">
        <v>20</v>
      </c>
      <c r="P10" s="7" t="s">
        <v>63</v>
      </c>
    </row>
    <row r="11" spans="1:16" x14ac:dyDescent="0.25">
      <c r="A11" s="5" t="s">
        <v>13</v>
      </c>
      <c r="B11" s="8" t="s">
        <v>76</v>
      </c>
      <c r="C11" s="8"/>
      <c r="D11" s="5">
        <v>15000</v>
      </c>
      <c r="E11" s="5">
        <v>1300</v>
      </c>
      <c r="F11" s="5">
        <v>0</v>
      </c>
      <c r="G11" s="5">
        <v>60</v>
      </c>
      <c r="H11" s="6"/>
      <c r="I11" s="6">
        <v>5</v>
      </c>
      <c r="J11" s="6">
        <v>5</v>
      </c>
      <c r="K11" s="10">
        <f t="shared" si="0"/>
        <v>52</v>
      </c>
      <c r="L11" s="6">
        <v>52</v>
      </c>
      <c r="M11" s="6">
        <v>0</v>
      </c>
      <c r="N11" s="6">
        <v>5</v>
      </c>
      <c r="O11" s="6">
        <v>20</v>
      </c>
      <c r="P11" s="7" t="s">
        <v>65</v>
      </c>
    </row>
    <row r="12" spans="1:16" x14ac:dyDescent="0.25">
      <c r="A12" s="5" t="s">
        <v>18</v>
      </c>
      <c r="B12" s="8" t="s">
        <v>77</v>
      </c>
      <c r="C12" s="8"/>
      <c r="D12" s="5"/>
      <c r="E12" s="5"/>
      <c r="F12" s="5"/>
      <c r="G12" s="5"/>
      <c r="H12" s="6"/>
      <c r="I12" s="6"/>
      <c r="J12" s="6"/>
      <c r="K12" s="10"/>
      <c r="L12" s="6"/>
      <c r="M12" s="6"/>
      <c r="N12" s="6"/>
      <c r="O12" s="6"/>
      <c r="P12" s="7"/>
    </row>
    <row r="13" spans="1:16" x14ac:dyDescent="0.25">
      <c r="A13" s="5" t="s">
        <v>18</v>
      </c>
      <c r="B13" s="8" t="s">
        <v>78</v>
      </c>
      <c r="C13" s="8"/>
      <c r="D13" s="5">
        <v>30000</v>
      </c>
      <c r="E13" s="5">
        <v>24800</v>
      </c>
      <c r="F13" s="5">
        <v>225</v>
      </c>
      <c r="G13" s="5">
        <v>45</v>
      </c>
      <c r="H13" s="6"/>
      <c r="I13" s="6">
        <v>8</v>
      </c>
      <c r="J13" s="6">
        <v>10</v>
      </c>
      <c r="K13" s="10">
        <f t="shared" ref="K13:K19" si="1">E13/25</f>
        <v>992</v>
      </c>
      <c r="L13" s="6">
        <v>1000</v>
      </c>
      <c r="M13" s="6">
        <v>7</v>
      </c>
      <c r="N13" s="6">
        <v>4</v>
      </c>
      <c r="O13" s="6">
        <v>35</v>
      </c>
      <c r="P13" s="7" t="s">
        <v>68</v>
      </c>
    </row>
    <row r="14" spans="1:16" x14ac:dyDescent="0.25">
      <c r="A14" s="5" t="s">
        <v>18</v>
      </c>
      <c r="B14" s="8" t="s">
        <v>79</v>
      </c>
      <c r="C14" s="8"/>
      <c r="D14" s="5">
        <v>37000</v>
      </c>
      <c r="E14" s="5">
        <v>8000</v>
      </c>
      <c r="F14" s="5">
        <v>50</v>
      </c>
      <c r="G14" s="5">
        <v>66</v>
      </c>
      <c r="H14" s="6"/>
      <c r="I14" s="6">
        <v>8</v>
      </c>
      <c r="J14" s="6">
        <v>6</v>
      </c>
      <c r="K14" s="10">
        <f t="shared" si="1"/>
        <v>320</v>
      </c>
      <c r="L14" s="6">
        <v>320</v>
      </c>
      <c r="M14" s="6">
        <v>2</v>
      </c>
      <c r="N14" s="6">
        <v>6</v>
      </c>
      <c r="O14" s="6">
        <v>30</v>
      </c>
      <c r="P14" s="7" t="s">
        <v>71</v>
      </c>
    </row>
    <row r="15" spans="1:16" x14ac:dyDescent="0.25">
      <c r="A15" s="5" t="s">
        <v>18</v>
      </c>
      <c r="B15" s="8" t="s">
        <v>80</v>
      </c>
      <c r="C15" s="8"/>
      <c r="D15" s="5">
        <v>25000</v>
      </c>
      <c r="E15" s="5">
        <v>1700</v>
      </c>
      <c r="F15" s="5">
        <v>0</v>
      </c>
      <c r="G15" s="5">
        <v>74</v>
      </c>
      <c r="H15" s="6"/>
      <c r="I15" s="6">
        <v>7</v>
      </c>
      <c r="J15" s="6">
        <v>4</v>
      </c>
      <c r="K15" s="10">
        <f t="shared" si="1"/>
        <v>68</v>
      </c>
      <c r="L15" s="6">
        <v>70</v>
      </c>
      <c r="M15" s="6">
        <v>0</v>
      </c>
      <c r="N15" s="6">
        <v>6</v>
      </c>
      <c r="O15" s="6">
        <v>20</v>
      </c>
      <c r="P15" s="7" t="s">
        <v>63</v>
      </c>
    </row>
    <row r="16" spans="1:16" x14ac:dyDescent="0.25">
      <c r="A16" s="5" t="s">
        <v>18</v>
      </c>
      <c r="B16" s="8" t="s">
        <v>81</v>
      </c>
      <c r="C16" s="8"/>
      <c r="D16" s="5">
        <v>25000</v>
      </c>
      <c r="E16" s="5">
        <v>1600</v>
      </c>
      <c r="F16" s="5">
        <v>0</v>
      </c>
      <c r="G16" s="5">
        <v>73</v>
      </c>
      <c r="H16" s="6"/>
      <c r="I16" s="6">
        <v>7</v>
      </c>
      <c r="J16" s="6">
        <v>4</v>
      </c>
      <c r="K16" s="10">
        <f t="shared" si="1"/>
        <v>64</v>
      </c>
      <c r="L16" s="6">
        <v>70</v>
      </c>
      <c r="M16" s="6">
        <v>0</v>
      </c>
      <c r="N16" s="6">
        <v>6</v>
      </c>
      <c r="O16" s="6">
        <v>20</v>
      </c>
      <c r="P16" s="7" t="s">
        <v>65</v>
      </c>
    </row>
    <row r="17" spans="1:16" x14ac:dyDescent="0.25">
      <c r="A17" s="5" t="s">
        <v>15</v>
      </c>
      <c r="B17" s="8" t="s">
        <v>82</v>
      </c>
      <c r="C17" s="8"/>
      <c r="D17" s="5">
        <v>5000</v>
      </c>
      <c r="E17" s="5">
        <v>1600</v>
      </c>
      <c r="F17" s="5">
        <v>0</v>
      </c>
      <c r="G17" s="5" t="s">
        <v>83</v>
      </c>
      <c r="H17" s="6"/>
      <c r="I17" s="6">
        <v>3</v>
      </c>
      <c r="J17" s="6">
        <v>4</v>
      </c>
      <c r="K17" s="10">
        <f t="shared" si="1"/>
        <v>64</v>
      </c>
      <c r="L17" s="6">
        <v>70</v>
      </c>
      <c r="M17" s="6">
        <v>0</v>
      </c>
      <c r="N17" s="11" t="s">
        <v>84</v>
      </c>
      <c r="O17" s="6">
        <v>30</v>
      </c>
      <c r="P17" s="7" t="s">
        <v>85</v>
      </c>
    </row>
    <row r="18" spans="1:16" x14ac:dyDescent="0.25">
      <c r="A18" s="5" t="s">
        <v>13</v>
      </c>
      <c r="B18" s="8" t="s">
        <v>86</v>
      </c>
      <c r="C18" s="8"/>
      <c r="D18" s="5">
        <v>5000</v>
      </c>
      <c r="E18" s="5">
        <v>750</v>
      </c>
      <c r="F18" s="5">
        <v>0</v>
      </c>
      <c r="G18" s="5" t="s">
        <v>87</v>
      </c>
      <c r="H18" s="6"/>
      <c r="I18" s="6">
        <v>3</v>
      </c>
      <c r="J18" s="6">
        <v>3</v>
      </c>
      <c r="K18" s="10">
        <f t="shared" si="1"/>
        <v>30</v>
      </c>
      <c r="L18" s="6">
        <v>30</v>
      </c>
      <c r="M18" s="6">
        <v>0</v>
      </c>
      <c r="N18" s="11" t="s">
        <v>84</v>
      </c>
      <c r="O18" s="6">
        <v>30</v>
      </c>
      <c r="P18" s="7" t="s">
        <v>85</v>
      </c>
    </row>
    <row r="19" spans="1:16" x14ac:dyDescent="0.25">
      <c r="A19" s="5" t="s">
        <v>18</v>
      </c>
      <c r="B19" s="8" t="s">
        <v>88</v>
      </c>
      <c r="C19" s="8"/>
      <c r="D19" s="5">
        <v>5000</v>
      </c>
      <c r="E19" s="5">
        <v>577</v>
      </c>
      <c r="F19" s="5">
        <v>0</v>
      </c>
      <c r="G19" s="12" t="s">
        <v>89</v>
      </c>
      <c r="H19" s="6"/>
      <c r="I19" s="6">
        <v>3</v>
      </c>
      <c r="J19" s="6">
        <v>3</v>
      </c>
      <c r="K19" s="10">
        <f t="shared" si="1"/>
        <v>23.08</v>
      </c>
      <c r="L19" s="6">
        <v>30</v>
      </c>
      <c r="M19" s="6">
        <v>0</v>
      </c>
      <c r="N19" s="11" t="s">
        <v>90</v>
      </c>
      <c r="O19" s="6">
        <v>30</v>
      </c>
      <c r="P19" s="7" t="s">
        <v>85</v>
      </c>
    </row>
    <row r="20" spans="1:16" x14ac:dyDescent="0.25">
      <c r="A20" s="5"/>
      <c r="B20" s="8" t="s">
        <v>91</v>
      </c>
      <c r="C20" s="8"/>
      <c r="D20" s="5">
        <v>5000</v>
      </c>
      <c r="E20" s="5"/>
      <c r="F20" s="5"/>
      <c r="G20" s="5"/>
      <c r="H20" s="6"/>
      <c r="I20" s="6">
        <v>3</v>
      </c>
      <c r="J20" s="6"/>
      <c r="K20" s="6"/>
      <c r="L20" s="6"/>
      <c r="M20" s="6"/>
      <c r="N20" s="6"/>
      <c r="O20" s="6"/>
      <c r="P20" s="7"/>
    </row>
    <row r="21" spans="1:16" x14ac:dyDescent="0.25">
      <c r="B21"/>
      <c r="C21"/>
    </row>
    <row r="22" spans="1:16" x14ac:dyDescent="0.25">
      <c r="B22"/>
      <c r="C22"/>
    </row>
    <row r="23" spans="1:16" x14ac:dyDescent="0.25">
      <c r="B23"/>
      <c r="C23"/>
    </row>
    <row r="24" spans="1:16" x14ac:dyDescent="0.25">
      <c r="B24"/>
      <c r="C24"/>
    </row>
    <row r="25" spans="1:16" x14ac:dyDescent="0.25">
      <c r="B25"/>
      <c r="C25"/>
    </row>
    <row r="26" spans="1:16" x14ac:dyDescent="0.25">
      <c r="B26"/>
      <c r="C26"/>
    </row>
    <row r="27" spans="1:16" x14ac:dyDescent="0.25">
      <c r="B27"/>
      <c r="C27"/>
    </row>
    <row r="28" spans="1:16" x14ac:dyDescent="0.25">
      <c r="B28"/>
      <c r="C28"/>
    </row>
    <row r="29" spans="1:16" x14ac:dyDescent="0.25">
      <c r="B29"/>
      <c r="C29"/>
    </row>
    <row r="30" spans="1:16" x14ac:dyDescent="0.25">
      <c r="B30"/>
      <c r="C30"/>
    </row>
    <row r="31" spans="1:16" x14ac:dyDescent="0.25">
      <c r="B31"/>
      <c r="C31"/>
    </row>
    <row r="32" spans="1:16" x14ac:dyDescent="0.25">
      <c r="B32"/>
      <c r="C32"/>
    </row>
    <row r="33" spans="2:3" x14ac:dyDescent="0.25">
      <c r="B33"/>
      <c r="C33"/>
    </row>
    <row r="34" spans="2:3" x14ac:dyDescent="0.25">
      <c r="B34"/>
      <c r="C34"/>
    </row>
    <row r="35" spans="2:3" x14ac:dyDescent="0.25">
      <c r="B35"/>
      <c r="C35"/>
    </row>
    <row r="36" spans="2:3" x14ac:dyDescent="0.25">
      <c r="B36"/>
      <c r="C36"/>
    </row>
    <row r="37" spans="2:3" x14ac:dyDescent="0.25">
      <c r="B37"/>
      <c r="C37"/>
    </row>
    <row r="38" spans="2:3" x14ac:dyDescent="0.25">
      <c r="B38"/>
      <c r="C38"/>
    </row>
    <row r="39" spans="2:3" x14ac:dyDescent="0.25">
      <c r="B39"/>
      <c r="C39"/>
    </row>
    <row r="40" spans="2:3" x14ac:dyDescent="0.25">
      <c r="B40"/>
      <c r="C40"/>
    </row>
    <row r="41" spans="2:3" x14ac:dyDescent="0.25">
      <c r="B41" s="15"/>
      <c r="C41" s="15"/>
    </row>
    <row r="42" spans="2:3" x14ac:dyDescent="0.25">
      <c r="B42" s="15"/>
      <c r="C42" s="15"/>
    </row>
    <row r="43" spans="2:3" x14ac:dyDescent="0.25">
      <c r="B43" s="16" t="s">
        <v>92</v>
      </c>
      <c r="C43" s="16"/>
    </row>
  </sheetData>
  <hyperlinks>
    <hyperlink ref="B43" r:id="rId1"/>
  </hyperlinks>
  <pageMargins left="0.70000000000000007" right="0.70000000000000007" top="1.1437000000000002" bottom="1.143700000000000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3"/>
  <sheetViews>
    <sheetView workbookViewId="0"/>
  </sheetViews>
  <sheetFormatPr defaultRowHeight="15" x14ac:dyDescent="0.25"/>
  <cols>
    <col min="1" max="2" width="9.5703125" style="22" customWidth="1"/>
    <col min="3" max="4" width="14.85546875" style="22" customWidth="1"/>
    <col min="5" max="5" width="12.5703125" style="22" customWidth="1"/>
    <col min="6" max="6" width="39.7109375" style="22" customWidth="1"/>
    <col min="7" max="7" width="42" style="22" customWidth="1"/>
    <col min="8" max="12" width="9.5703125" style="27" customWidth="1"/>
    <col min="13" max="13" width="63.42578125" style="28" customWidth="1"/>
    <col min="14" max="1024" width="9.5703125" style="22" customWidth="1"/>
  </cols>
  <sheetData>
    <row r="1" spans="1:13" ht="30" x14ac:dyDescent="0.25">
      <c r="A1" s="17" t="s">
        <v>93</v>
      </c>
      <c r="B1" s="17" t="s">
        <v>94</v>
      </c>
      <c r="C1" s="17" t="s">
        <v>95</v>
      </c>
      <c r="D1" s="18" t="s">
        <v>96</v>
      </c>
      <c r="E1" s="19" t="s">
        <v>97</v>
      </c>
      <c r="F1" s="17" t="s">
        <v>98</v>
      </c>
      <c r="G1" s="17" t="s">
        <v>99</v>
      </c>
      <c r="H1" s="20" t="s">
        <v>7</v>
      </c>
      <c r="I1" s="20" t="s">
        <v>8</v>
      </c>
      <c r="J1" s="20" t="s">
        <v>9</v>
      </c>
      <c r="K1" s="20" t="s">
        <v>10</v>
      </c>
      <c r="L1" s="20" t="s">
        <v>4</v>
      </c>
      <c r="M1" s="21" t="s">
        <v>11</v>
      </c>
    </row>
    <row r="2" spans="1:13" x14ac:dyDescent="0.25">
      <c r="A2" s="23" t="s">
        <v>15</v>
      </c>
      <c r="B2" s="23" t="s">
        <v>100</v>
      </c>
      <c r="C2" s="5">
        <v>512</v>
      </c>
      <c r="D2" s="5">
        <v>4</v>
      </c>
      <c r="E2" s="5">
        <v>0</v>
      </c>
      <c r="F2" s="24" t="s">
        <v>101</v>
      </c>
      <c r="G2" s="24" t="s">
        <v>102</v>
      </c>
      <c r="H2" s="6">
        <v>5</v>
      </c>
      <c r="I2" s="6">
        <v>28</v>
      </c>
      <c r="J2" s="6">
        <v>4</v>
      </c>
      <c r="K2" s="6">
        <v>10</v>
      </c>
      <c r="L2" s="6">
        <v>9</v>
      </c>
      <c r="M2" s="7" t="s">
        <v>103</v>
      </c>
    </row>
    <row r="3" spans="1:13" x14ac:dyDescent="0.25">
      <c r="A3" s="23" t="s">
        <v>15</v>
      </c>
      <c r="B3" s="23" t="s">
        <v>104</v>
      </c>
      <c r="C3" s="5">
        <v>640</v>
      </c>
      <c r="D3" s="5">
        <v>6</v>
      </c>
      <c r="E3" s="5">
        <v>1800</v>
      </c>
      <c r="F3" s="24" t="s">
        <v>105</v>
      </c>
      <c r="G3" s="24" t="s">
        <v>106</v>
      </c>
      <c r="H3" s="6">
        <v>6</v>
      </c>
      <c r="I3" s="6">
        <v>27</v>
      </c>
      <c r="J3" s="6">
        <v>2</v>
      </c>
      <c r="K3" s="6">
        <v>10</v>
      </c>
      <c r="L3" s="6">
        <v>11</v>
      </c>
      <c r="M3" s="7" t="s">
        <v>107</v>
      </c>
    </row>
    <row r="4" spans="1:13" x14ac:dyDescent="0.25">
      <c r="A4" s="25"/>
      <c r="B4" s="25"/>
      <c r="C4" s="5"/>
      <c r="D4" s="5"/>
      <c r="E4" s="5"/>
      <c r="F4" s="26"/>
      <c r="G4" s="26"/>
      <c r="H4" s="6"/>
      <c r="I4" s="6"/>
      <c r="J4" s="6"/>
      <c r="K4" s="6"/>
      <c r="L4" s="6"/>
      <c r="M4" s="7"/>
    </row>
    <row r="5" spans="1:13" ht="45" x14ac:dyDescent="0.25">
      <c r="A5" s="23" t="s">
        <v>13</v>
      </c>
      <c r="B5" s="23" t="s">
        <v>108</v>
      </c>
      <c r="C5" s="5">
        <v>560</v>
      </c>
      <c r="D5" s="5"/>
      <c r="E5" s="5"/>
      <c r="F5" s="24" t="s">
        <v>109</v>
      </c>
      <c r="G5" s="24" t="s">
        <v>110</v>
      </c>
      <c r="H5" s="6">
        <v>5</v>
      </c>
      <c r="I5" s="6">
        <v>30</v>
      </c>
      <c r="J5" s="6">
        <v>3</v>
      </c>
      <c r="K5" s="6">
        <v>11</v>
      </c>
      <c r="L5" s="6">
        <v>9</v>
      </c>
      <c r="M5" s="7" t="s">
        <v>103</v>
      </c>
    </row>
    <row r="6" spans="1:13" ht="45" x14ac:dyDescent="0.25">
      <c r="A6" s="23" t="s">
        <v>13</v>
      </c>
      <c r="B6" s="23" t="s">
        <v>111</v>
      </c>
      <c r="C6" s="5">
        <v>653</v>
      </c>
      <c r="D6" s="5"/>
      <c r="E6" s="5"/>
      <c r="F6" s="24" t="s">
        <v>112</v>
      </c>
      <c r="G6" s="24" t="s">
        <v>113</v>
      </c>
      <c r="H6" s="6">
        <v>6</v>
      </c>
      <c r="I6" s="6">
        <v>23</v>
      </c>
      <c r="J6" s="6">
        <v>4</v>
      </c>
      <c r="K6" s="6">
        <v>10</v>
      </c>
      <c r="L6" s="6">
        <v>11</v>
      </c>
      <c r="M6" s="7" t="s">
        <v>107</v>
      </c>
    </row>
    <row r="7" spans="1:13" x14ac:dyDescent="0.25">
      <c r="A7" s="25"/>
      <c r="B7" s="25"/>
      <c r="C7" s="5"/>
      <c r="D7" s="5"/>
      <c r="E7" s="5"/>
      <c r="F7" s="26"/>
      <c r="G7" s="26"/>
      <c r="H7" s="6"/>
      <c r="I7" s="6"/>
      <c r="J7" s="6"/>
      <c r="K7" s="6"/>
      <c r="L7" s="6"/>
      <c r="M7" s="7"/>
    </row>
    <row r="8" spans="1:13" ht="30" x14ac:dyDescent="0.25">
      <c r="A8" s="23" t="s">
        <v>114</v>
      </c>
      <c r="B8" s="23" t="s">
        <v>115</v>
      </c>
      <c r="C8" s="5">
        <v>592</v>
      </c>
      <c r="D8" s="5"/>
      <c r="E8" s="5"/>
      <c r="F8" s="24" t="s">
        <v>116</v>
      </c>
      <c r="G8" s="24" t="s">
        <v>110</v>
      </c>
      <c r="H8" s="6">
        <v>5</v>
      </c>
      <c r="I8" s="6">
        <v>21</v>
      </c>
      <c r="J8" s="6">
        <v>4</v>
      </c>
      <c r="K8" s="6">
        <v>10</v>
      </c>
      <c r="L8" s="6">
        <v>10</v>
      </c>
      <c r="M8" s="7" t="s">
        <v>117</v>
      </c>
    </row>
    <row r="9" spans="1:13" ht="30" x14ac:dyDescent="0.25">
      <c r="A9" s="23" t="s">
        <v>114</v>
      </c>
      <c r="B9" s="23" t="s">
        <v>118</v>
      </c>
      <c r="C9" s="5">
        <v>414</v>
      </c>
      <c r="D9" s="5"/>
      <c r="E9" s="5"/>
      <c r="F9" s="24" t="s">
        <v>119</v>
      </c>
      <c r="G9" s="24" t="s">
        <v>113</v>
      </c>
      <c r="H9" s="6">
        <v>6</v>
      </c>
      <c r="I9" s="6">
        <v>25</v>
      </c>
      <c r="J9" s="6">
        <v>3</v>
      </c>
      <c r="K9" s="6">
        <v>10</v>
      </c>
      <c r="L9" s="6">
        <v>7</v>
      </c>
      <c r="M9" s="7" t="s">
        <v>107</v>
      </c>
    </row>
    <row r="10" spans="1:13" x14ac:dyDescent="0.25">
      <c r="A10" s="23"/>
      <c r="B10" s="23"/>
      <c r="C10" s="5"/>
      <c r="D10" s="5"/>
      <c r="E10" s="5"/>
      <c r="F10" s="24"/>
      <c r="G10" s="24"/>
      <c r="H10" s="6"/>
      <c r="I10" s="6"/>
      <c r="J10" s="6"/>
      <c r="K10" s="6"/>
      <c r="L10" s="6"/>
      <c r="M10" s="7"/>
    </row>
    <row r="11" spans="1:13" ht="30" x14ac:dyDescent="0.25">
      <c r="A11" s="23" t="s">
        <v>114</v>
      </c>
      <c r="B11" s="23" t="s">
        <v>120</v>
      </c>
      <c r="C11" s="5">
        <v>410</v>
      </c>
      <c r="D11" s="5"/>
      <c r="E11" s="5"/>
      <c r="F11" s="24" t="s">
        <v>121</v>
      </c>
      <c r="G11" s="24" t="s">
        <v>122</v>
      </c>
      <c r="H11" s="6">
        <v>7</v>
      </c>
      <c r="I11" s="6">
        <v>23</v>
      </c>
      <c r="J11" s="6">
        <v>0</v>
      </c>
      <c r="K11" s="6">
        <v>6</v>
      </c>
      <c r="L11" s="6">
        <v>6</v>
      </c>
      <c r="M11" s="7" t="s">
        <v>123</v>
      </c>
    </row>
    <row r="12" spans="1:13" ht="45" x14ac:dyDescent="0.25">
      <c r="A12" s="23" t="s">
        <v>15</v>
      </c>
      <c r="B12" s="23" t="s">
        <v>124</v>
      </c>
      <c r="C12" s="5">
        <v>320</v>
      </c>
      <c r="D12" s="5"/>
      <c r="E12" s="5"/>
      <c r="F12" s="24" t="s">
        <v>125</v>
      </c>
      <c r="G12" s="24" t="s">
        <v>110</v>
      </c>
      <c r="H12" s="6">
        <v>7</v>
      </c>
      <c r="I12" s="6">
        <v>18</v>
      </c>
      <c r="J12" s="6">
        <v>0</v>
      </c>
      <c r="K12" s="6">
        <v>7</v>
      </c>
      <c r="L12" s="6">
        <v>5</v>
      </c>
      <c r="M12" s="7" t="s">
        <v>123</v>
      </c>
    </row>
    <row r="13" spans="1:13" ht="30" x14ac:dyDescent="0.25">
      <c r="A13" s="23"/>
      <c r="B13" s="23" t="s">
        <v>126</v>
      </c>
      <c r="C13" s="5">
        <v>310</v>
      </c>
      <c r="D13" s="5"/>
      <c r="E13" s="5"/>
      <c r="F13" s="24" t="s">
        <v>127</v>
      </c>
      <c r="G13" s="24" t="s">
        <v>102</v>
      </c>
      <c r="H13" s="6">
        <v>7</v>
      </c>
      <c r="I13" s="6">
        <v>20</v>
      </c>
      <c r="J13" s="6">
        <v>3</v>
      </c>
      <c r="K13" s="6">
        <v>5</v>
      </c>
      <c r="L13" s="6">
        <v>5</v>
      </c>
      <c r="M13" s="7" t="s">
        <v>123</v>
      </c>
    </row>
  </sheetData>
  <pageMargins left="0.70000000000000007" right="0.70000000000000007" top="1.1437000000000002" bottom="1.143700000000000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Tanks&amp;Guns</vt:lpstr>
      <vt:lpstr>ships</vt:lpstr>
      <vt:lpstr>planes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cp:revision>6</cp:revision>
  <dcterms:created xsi:type="dcterms:W3CDTF">2006-09-16T00:00:00Z</dcterms:created>
  <dcterms:modified xsi:type="dcterms:W3CDTF">2017-09-14T20:12:31Z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