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65535"/>
  <x:bookViews>
    <x:workbookView xWindow="0" yWindow="0" windowWidth="15" windowHeight="15" activeTab="2"/>
  </x:bookViews>
  <x:sheets>
    <x:sheet name="Tanks&amp;Guns" sheetId="1" r:id="rId4"/>
    <x:sheet name="ships" sheetId="2" r:id="rId5"/>
    <x:sheet name="planes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<x:sst xmlns:r="http://schemas.openxmlformats.org/officeDocument/2006/relationships" xmlns:c="http://schemas.openxmlformats.org/drawingml/2006/chart" xmlns:x="http://schemas.openxmlformats.org/spreadsheetml/2006/main" count="377" uniqueCount="232">
  <x:si>
    <x:t>Low Armor, Medium HP</x:t>
  </x:si>
  <x:si>
    <x:t>SCUD typeB ebrus r127</x:t>
  </x:si>
  <x:si>
    <x:t>panzer III (ausf j+)</x:t>
  </x:si>
  <x:si>
    <x:t>Shchuka-class submarine</x:t>
  </x:si>
  <x:si>
    <x:t xml:space="preserve">cruiser northhampton </x:t>
  </x:si>
  <x:si>
    <x:t>longest shoot range (m)</x:t>
  </x:si>
  <x:si>
    <x:t>Gangut-class battleship</x:t>
  </x:si>
  <x:si>
    <x:t>Gnevny-class_destroyer</x:t>
  </x:si>
  <x:si>
    <x:t>armor mm</x:t>
  </x:si>
  <x:si>
    <x:t>M3 Stuart</x:t>
  </x:si>
  <x:si>
    <x:t>panzer II</x:t>
  </x:si>
  <x:si>
    <x:t>katyusha</x:t>
  </x:si>
  <x:si>
    <x:t>Zis6 Armor</x:t>
  </x:si>
  <x:si>
    <x:t>gun count</x:t>
  </x:si>
  <x:si>
    <x:t>armor/hp</x:t>
  </x:si>
  <x:si>
    <x:t>High Attack</x:t>
  </x:si>
  <x:si>
    <x:t>air +100%</x:t>
  </x:si>
  <x:si>
    <x:t>Junker Ju87</x:t>
  </x:si>
  <x:si>
    <x:t>panzer I</x:t>
  </x:si>
  <x:si>
    <x:t>armor exp</x:t>
  </x:si>
  <x:si>
    <x:t>marder II</x:t>
  </x:si>
  <x:si>
    <x:t>armor calc</x:t>
  </x:si>
  <x:si>
    <x:t>speed calc</x:t>
  </x:si>
  <x:si>
    <x:t>power calc</x:t>
  </x:si>
  <x:si>
    <x:t>StuG III</x:t>
  </x:si>
  <x:si>
    <x:t>gun amount</x:t>
  </x:si>
  <x:si>
    <x:t>72-K GAZ–MM</x:t>
  </x:si>
  <x:si>
    <x:t>range calc</x:t>
  </x:si>
  <x:si>
    <x:t>submarines</x:t>
  </x:si>
  <x:si>
    <x:t>armorcalc</x:t>
  </x:si>
  <x:si>
    <x:t>powercalc</x:t>
  </x:si>
  <x:si>
    <x:t>speedcalc</x:t>
  </x:si>
  <x:si>
    <x:t>Junker Ju88</x:t>
  </x:si>
  <x:si>
    <x:t>M3a1 Satan</x:t>
  </x:si>
  <x:si>
    <x:t>Spitfire</x:t>
  </x:si>
  <x:si>
    <x:t>M5 Stuart</x:t>
  </x:si>
  <x:si>
    <x:t>GER</x:t>
  </x:si>
  <x:si>
    <x:t>US</x:t>
  </x:si>
  <x:si>
    <x:t>Ger</x:t>
  </x:si>
  <x:si>
    <x:t>RU</x:t>
  </x:si>
  <x:si>
    <x:t>AA</x:t>
  </x:si>
  <x:si>
    <x:t>5*2</x:t>
  </x:si>
  <x:si>
    <x:t>4/2</x:t>
  </x:si>
  <x:si>
    <x:t>3/2</x:t>
  </x:si>
  <x:si>
    <x:t>RUS</x:t>
  </x:si>
  <x:si>
    <x:t>6*2</x:t>
  </x:si>
  <x:si>
    <x:t>JP</x:t>
  </x:si>
  <x:si>
    <x:t>???</x:t>
  </x:si>
  <x:si>
    <x:t xml:space="preserve"> </x:t>
  </x:si>
  <x:si>
    <x:t>?</x:t>
  </x:si>
  <x:si>
    <x:t>GB</x:t>
  </x:si>
  <x:si>
    <x:t>hp</x:t>
  </x:si>
  <x:si>
    <x:t>bombers</x:t>
  </x:si>
  <x:si>
    <x:t>range</x:t>
  </x:si>
  <x:si>
    <x:t>cost</x:t>
  </x:si>
  <x:si>
    <x:t>armor</x:t>
  </x:si>
  <x:si>
    <x:t>power</x:t>
  </x:si>
  <x:si>
    <x:t>bonus</x:t>
  </x:si>
  <x:si>
    <x:t>Tanks</x:t>
  </x:si>
  <x:si>
    <x:t>T-34</x:t>
  </x:si>
  <x:si>
    <x:t>BT-7</x:t>
  </x:si>
  <x:si>
    <x:t>Hellcat</x:t>
  </x:si>
  <x:si>
    <x:t>KV-1</x:t>
  </x:si>
  <x:si>
    <x:t>Others</x:t>
  </x:si>
  <x:si>
    <x:t>15 kg</x:t>
  </x:si>
  <x:si>
    <x:t>17 kg</x:t>
  </x:si>
  <x:si>
    <x:t>weight</x:t>
  </x:si>
  <x:si>
    <x:t>Nation</x:t>
  </x:si>
  <x:si>
    <x:t>type</x:t>
  </x:si>
  <x:si>
    <x:t>attack</x:t>
  </x:si>
  <x:si>
    <x:t>Wildcat</x:t>
  </x:si>
  <x:si>
    <x:t>No bonuses, acts as carrier, spawns paratroopers with 5 turn cooldown</x:t>
  </x:si>
  <x:si>
    <x:t>No Attack, No guns</x:t>
  </x:si>
  <x:si>
    <x:t>Corsair</x:t>
  </x:si>
  <x:si>
    <x:t>IL-2</x:t>
  </x:si>
  <x:si>
    <x:t>hp calc</x:t>
  </x:si>
  <x:si>
    <x:t>T-26</x:t>
  </x:si>
  <x:si>
    <x:t xml:space="preserve">KV2 </x:t>
  </x:si>
  <x:si>
    <x:t>Ha-Go</x:t>
  </x:si>
  <x:si>
    <x:t>M16 AA</x:t>
  </x:si>
  <x:si>
    <x:t>cannons</x:t>
  </x:si>
  <x:si>
    <x:t>name</x:t>
  </x:si>
  <x:si>
    <x:t>Ratte</x:t>
  </x:si>
  <x:si>
    <x:t>Tiger I</x:t>
  </x:si>
  <x:si>
    <x:t>hpcalc</x:t>
  </x:si>
  <x:si>
    <x:t>speed</x:t>
  </x:si>
  <x:si>
    <x:t>gun dia</x:t>
  </x:si>
  <x:si>
    <x:t>range calculator</x:t>
  </x:si>
  <x:si>
    <x:t>88 ground: 15000</x:t>
  </x:si>
  <x:si>
    <x:t>155howtzer: 23 000</x:t>
  </x:si>
  <x:si>
    <x:t>Hummel (howitzer)</x:t>
  </x:si>
  <x:si>
    <x:t>M1 155 mm Long Tom</x:t>
  </x:si>
  <x:si>
    <x:t>at rifle 100-400</x:t>
  </x:si>
  <x:si>
    <x:t>fletcher destroyer</x:t>
  </x:si>
  <x:si>
    <x:t>sumner destroyer</x:t>
  </x:si>
  <x:si>
    <x:t>cruiser Deutschland</x:t>
  </x:si>
  <x:si>
    <x:t>Kirov-class cruiser</x:t>
  </x:si>
  <x:si>
    <x:t>bomb weight (kg)</x:t>
  </x:si>
  <x:si>
    <x:t>High Armor, High Hp</x:t>
  </x:si>
  <x:si>
    <x:t>Messerschmitt BF109</x:t>
  </x:si>
  <x:si>
    <x:t>Focke-Wulf Fw 190</x:t>
  </x:si>
  <x:si>
    <x:t>Low Armor, Low Hp</x:t>
  </x:si>
  <x:si>
    <x:t>4xbonus on tanks</x:t>
  </x:si>
  <x:si>
    <x:t>Panzer IV ausf J</x:t>
  </x:si>
  <x:si>
    <x:t>Panzer IV ausf D</x:t>
  </x:si>
  <x:si>
    <x:t>bofors40 L60 7000</x:t>
  </x:si>
  <x:si>
    <x:t>bofors40 L70 12000</x:t>
  </x:si>
  <x:si>
    <x:t>shoot or round/min</x:t>
  </x:si>
  <x:si>
    <x:t>flak 88 air: 8000</x:t>
  </x:si>
  <x:si>
    <x:t>+1000% on air units</x:t>
  </x:si>
  <x:si>
    <x:t>+1200% on air units</x:t>
  </x:si>
  <x:si>
    <x:t>M12 GMC (155 mm)</x:t>
  </x:si>
  <x:si>
    <x:t>5 cm Pak 38 (L/60)</x:t>
  </x:si>
  <x:si>
    <x:t>gun caliber (mm)</x:t>
  </x:si>
  <x:si>
    <x:t>Cruiser mkii (a10)</x:t>
  </x:si>
  <x:si>
    <x:t>empty 
weight (kg)</x:t>
  </x:si>
  <x:si>
    <x:t>M2A1 Medium Tank</x:t>
  </x:si>
  <x:si>
    <x:t>57 mm anti-tank gun M1943 (ZiS-2)</x:t>
  </x:si>
  <x:si>
    <x:t>flight range (km) - combat radius</x:t>
  </x:si>
  <x:si>
    <x:t>High HP less than Wildcat, Medium Armor</x:t>
  </x:si>
  <x:si>
    <x:t>subs +100% ships+200% battl/carrier +400%</x:t>
  </x:si>
  <x:si>
    <x:t>subs +300% ships+200% battl/carrier +400%</x:t>
  </x:si>
  <x:si>
    <x:t>armament (text for help defining bonuses)</x:t>
  </x:si>
  <x:si>
    <x:t>Medium HP more than Focke-wulf, Low Armor</x:t>
  </x:si>
  <x:si>
    <x:t xml:space="preserve">+100% buildings
+100% infantry
+400% Ships_Carrier
+400% battleships                                                                              +100% light tanks                                                                                 +20% medium tanks      </x:t>
  </x:si>
  <x:si>
    <x:t>+100% buildings
+100% infantry
+600% Ships_Carrier
+600% battleships                                                                                +100% light tanks                                                                                 +50% medium tanks</x:t>
  </x:si>
  <x:si>
    <x:t>Soviets had no aircraft carriers.</x:t>
  </x:si>
  <x:si>
    <x:t>Graf Zeppelin-class aircraft carrier</x:t>
  </x:si>
  <x:si>
    <x:t>152 mm howitzer-gun M1937 (ML-20)</x:t>
  </x:si>
  <x:si>
    <x:t>PzIII and II can get double action</x:t>
  </x:si>
  <x:si>
    <x:t>M8 Scott(howitzer, tank chassis)</x:t>
  </x:si>
  <x:si>
    <x:t>M7 Priest (howitzer, tank chassis)</x:t>
  </x:si>
  <x:si>
    <x:t>122 mm howitzer M1938 (M-30)</x:t>
  </x:si>
  <x:si>
    <x:t>ZIS-6= Soviet Transport Truck</x:t>
  </x:si>
  <x:si>
    <x:t>Cargo Planes</x:t>
  </x:si>
  <x:si>
    <x:t>Tupolev Tu-2</x:t>
  </x:si>
  <x:si>
    <x:t>shoot range (m)</x:t>
  </x:si>
  <x:si>
    <x:t>weight (tons)</x:t>
  </x:si>
  <x:si>
    <x:t>sherman 2000</x:t>
  </x:si>
  <x:si>
    <x:t>gato submarine</x:t>
  </x:si>
  <x:si>
    <x:t>M26 Pershing</x:t>
  </x:si>
  <x:si>
    <x:t>battl. Bismark</x:t>
  </x:si>
  <x:si>
    <x:t>speed (km/h)</x:t>
  </x:si>
  <x:si>
    <x:t>type VII uboats</x:t>
  </x:si>
  <x:si>
    <x:t>uboat torpedo</x:t>
  </x:si>
  <x:si>
    <x:t>planes +100%</x:t>
  </x:si>
  <x:si>
    <x:t>Medium Attack</x:t>
  </x:si>
  <x:si>
    <x:t>Anti Tank Tanks</x:t>
  </x:si>
  <x:si>
    <x:t>Yakolev Yak-1</x:t>
  </x:si>
  <x:si>
    <x:t>op. Range (km)</x:t>
  </x:si>
  <x:si>
    <x:t>max armor (mm)</x:t>
  </x:si>
  <x:si>
    <x:t>min armor (mm)</x:t>
  </x:si>
  <x:si>
    <x:t>Ho-Ni Type 1</x:t>
  </x:si>
  <x:si>
    <x:t>Su-76 SUCHKA</x:t>
  </x:si>
  <x:si>
    <x:t>3.7 cm Pak 36</x:t>
  </x:si>
  <x:si>
    <x:t>1938 76mm AT</x:t>
  </x:si>
  <x:si>
    <x:t>anti tank guns</x:t>
  </x:si>
  <x:si>
    <x:t>10.5 cm leFH 18</x:t>
  </x:si>
  <x:si>
    <x:t>Howitzer  guns</x:t>
  </x:si>
  <x:si>
    <x:t xml:space="preserve">battl: wyoming </x:t>
  </x:si>
  <x:si>
    <x:t>nr. Of attacks</x:t>
  </x:si>
  <x:si>
    <x:t xml:space="preserve">  ships+300%</x:t>
  </x:si>
  <x:si>
    <x:t>Special units</x:t>
  </x:si>
  <x:si>
    <x:t>figterbombers</x:t>
  </x:si>
  <x:si>
    <x:t>panther ausf-D</x:t>
  </x:si>
  <x:si>
    <x:t>Churchill mk4</x:t>
  </x:si>
  <x:si>
    <x:t>Cromwell mk IV</x:t>
  </x:si>
  <x:si>
    <x:t>bombing power</x:t>
  </x:si>
  <x:si>
    <x:t xml:space="preserve">    16 × 15 cm SK C/28 guns
    12 × 10.5 cm SK C/33 guns
    22 × 3.7 cm SK C/30 guns
    28 × 2 cm FlaK guns</x:t>
  </x:si>
  <x:si>
    <x:t>Goliath Tracked Mine</x:t>
  </x:si>
  <x:si>
    <x:t>max flight speed (km/h)</x:t>
  </x:si>
  <x:si>
    <x:t>Tiger II (king-tiger)</x:t>
  </x:si>
  <x:si>
    <x:t>M101A1 105 mm Howitzer</x:t>
  </x:si>
  <x:si>
    <x:t>gun size mm (biggest)</x:t>
  </x:si>
  <x:si>
    <x:t>Douglas C47 Skytrain</x:t>
  </x:si>
  <x:si>
    <x:t>85 mm air defense gun M1939</x:t>
  </x:si>
  <x:si>
    <x:t>T19 Howitzer Motor Carriage</x:t>
  </x:si>
  <x:si>
    <x:t>203 mm howitzer M1931 (B-4)</x:t>
  </x:si>
  <x:si>
    <x:t>lexington aircraft. Carrier</x:t>
  </x:si>
  <x:si>
    <x:t>Type 1934A-class destroyer</x:t>
  </x:si>
  <x:si>
    <x:t>Elbing-class torpedo boat</x:t>
  </x:si>
  <x:si>
    <x:t>2action, bonus on infantry</x:t>
  </x:si>
  <x:si>
    <x:t>76 mm air defense gun M1938</x:t>
  </x:si>
  <x:si>
    <x:t>Flakpanzer IV Wirbelwind</x:t>
  </x:si>
  <x:si>
    <x:t>bonus to set vs. Buildings</x:t>
  </x:si>
  <x:si>
    <x:t xml:space="preserve">B17 Flying Fortress </x:t>
  </x:si>
  <x:si>
    <x:t>+400% bonus on tanks</x:t>
  </x:si>
  <x:si>
    <x:t>buldings+300 others +100% ships +200% carrier +800%</x:t>
  </x:si>
  <x:si>
    <x:t>Low HP more than bombers, High Armor more than MeBF</x:t>
  </x:si>
  <x:si>
    <x:t>+300% vehicles and tank killers
+400% bonus on tanks</x:t>
  </x:si>
  <x:si>
    <x:t>tanks +600, buldings+1000% ships +1500% carrier +3000%</x:t>
  </x:si>
  <x:si>
    <x:t>*now russians also have spg M12 that was US!! - why?</x:t>
  </x:si>
  <x:si>
    <x:t>sturmtiger Sturmmörserwagen 606/4 mit 38 cm RW 61</x:t>
  </x:si>
  <x:si>
    <x:t xml:space="preserve">    6 × 28 cm (11 in) in triple turrets
    8 × 15 cm (5.9 in) in single turrets
    8 × 53.3 cm (21.0 in) torpedo tubes</x:t>
  </x:si>
  <x:si>
    <x:t xml:space="preserve">    4 × bow torpedo tubes
    2 × stern torpedo tubes
    (10 torpedoes)
    2 × 45 mm (1.8 in) semi-automatic guns</x:t>
  </x:si>
  <x:si>
    <x:t>10 × 21-inch (533 mm) torpedo tubes
1 × 3-inch (76 mm) / 50 caliber deck gun[4]
Bofors 40 mm and Oerlikon 20 mm cannon</x:t>
  </x:si>
  <x:si>
    <x:t>http://www.militaryfactory.com/armor/self-propelled-guns.asp</x:t>
  </x:si>
  <x:si>
    <x:t>High Armor less than Focke-Wulf, Medium HP more than Focke-wulf</x:t>
  </x:si>
  <x:si>
    <x:t>+100% noncombat units
+300% light tanks
+250% medium &amp;tank killer
+10% heavy tanks</x:t>
  </x:si>
  <x:si>
    <x:t xml:space="preserve">+100% buildings
+80% infantry
+300% Ships_Carrier
+300% battleships                                                                             +100% light tanks                                                                                </x:t>
  </x:si>
  <x:si>
    <x:t xml:space="preserve">  ships+300% battl/carrier +500%</x:t>
  </x:si>
  <x:si>
    <x:t xml:space="preserve">  ships+600% battl/carrier +800%</x:t>
  </x:si>
  <x:si>
    <x:t>Howitzer on tank or other chassis</x:t>
  </x:si>
  <x:si>
    <x:t>45 mm anti-tank gun M1937 (53-K)</x:t>
  </x:si>
  <x:si>
    <x:t>(and so on... Ships already in game)</x:t>
  </x:si>
  <x:si>
    <x:t>Small Sight, High Armor, Medium HP</x:t>
  </x:si>
  <x:si>
    <x:t>Soobrazitelnyy-class destroyer</x:t>
  </x:si>
  <x:si>
    <x:t>High HP more than wildcat, Medium Armor more than corsair</x:t>
  </x:si>
  <x:si>
    <x:t>Medium Attack more than wildcat</x:t>
  </x:si>
  <x:si>
    <x:t>Medium Attack less than wildcat</x:t>
  </x:si>
  <x:si>
    <x:t>ships+200% carrier+battl +900%</x:t>
  </x:si>
  <x:si>
    <x:t>Medium Attack more than Junker</x:t>
  </x:si>
  <x:si>
    <x:t>2 actions +160% on air units</x:t>
  </x:si>
  <x:si>
    <x:t>Medium Armor less than corsair, Medium HP less than Focke-wulf</x:t>
  </x:si>
  <x:si>
    <x:t xml:space="preserve">    9 × 8 in/55 caliber guns (3×triple turrets)
    8 × 5 in/25 caliber guns[1]
    2 × 3-pounder 47 mm (1.9 in) saluting guns
    24 × 40 mm Bofors guns (4×quadruple turrets)[2]
    28 × 20 mm Oerlikon cannons[3]
    6 × 21-inch torpedo tubes</x:t>
  </x:si>
  <x:si>
    <x:t>*red values are just assumptions - i have not found any documentary</x:t>
  </x:si>
  <x:si>
    <x:t>+100% buildings
+100% infantry
+600% Ships_Carrier
+600% battleships</x:t>
  </x:si>
  <x:si>
    <x:t>2 action with 7-7- power
+100% bonus on infantry (double machineguns)</x:t>
  </x:si>
  <x:si>
    <x:t xml:space="preserve">    4 × twin guns (203mm)
    12 × single anti-aircraft guns (127mm)</x:t>
  </x:si>
  <x:si>
    <x:t xml:space="preserve">    12 × 12 in (305 mm)/50 caliber Mark 7 guns
    21 × 5 in (127 mm)/51 cal guns
    4 × 3-pounder 47 mm (1.85 in)/40 cal saluting guns
    2 × 21 in (533 mm) torpedo tubes (submerged)</x:t>
  </x:si>
  <x:si>
    <x:t xml:space="preserve">    5 × 53.3 cm (21 in) torpedo tubes (4 bow, 1 stern)[1]
    14 × torpedoes or 26 TMA or 39 TMB mines
    1 × 8.8 cm SK C/35 naval gun[5] with 220 rounds
    Various anti aircraft weaponry</x:t>
  </x:si>
  <x:si>
    <x:t>4 × 10.5 cm (4.1 in) SK C/32 guns
4 × 2 cm (0.79 in) C/30 anti-aircraft guns
9 × 3.7 cm (1.5 in) SK C/30 anti-aircraft cannons
6 × 533 mm (21.0 in) torpedo tubes</x:t>
  </x:si>
  <x:si>
    <x:t xml:space="preserve">
    4 × 3 – 12-inch (305 mm)/52 guns
    16 × 1 – 4.7-inch (120 mm) guns
    1 × 1 – 3-inch (76 mm) Lender AA gun
    4 × 1 – 17.7-inch (450 mm) submerged torpedo tubes
</x:t>
  </x:si>
  <x:si>
    <x:t xml:space="preserve">    5 × single 5 127mm,
    6–10 × 40 mm Bofors AA guns 
    7–12 × 20 mm Oerlikon autocannons,
    10 × 21 inch (533 mm) torpedo tubes (2 × 5; Mark 15 torpedoes) </x:t>
  </x:si>
  <x:si>
    <x:t xml:space="preserve">    5 × single 12.7 cm (5 in) guns
    2 × twin 3.7 cm (1.5 in) SK C/30 guns
    6 × single 2 cm (0.79 in) C/30 guns
    2 × quadruple 53.3 cm (21 in) torpedo tubes  
</x:t>
  </x:si>
  <x:si>
    <x:t xml:space="preserve">+100% buildings
+600% Ships_Carrier
+600% battleships                              
accuracy penalty 10% on non bonused units                                                  </x:t>
  </x:si>
  <x:si>
    <x:t>3 × 3 - 180 mm (7.1 in) B-1-P guns
6 × 1 - 100 mm (3.9 in) B-34 dual-purpose guns
6 × 1 - 45-mm (1.8 in) 21-K AA gun
4 × 1 - 12.7 mm (0.50 in) AA machine guns
2 × 3 - 533mm (21.0 in) torpedo tubes</x:t>
  </x:si>
  <x:si>
    <x:t>4 × 1 – 130 mm (5.1 in) B-13 guns
2 × 1 – 76.2 mm (3.00 in) 34-K AA guns
3 × 1 – 45 mm (1.8 in) 21-K AA guns
4 × 1 – 12.7 mm (0.50 in) DK or DShK machine guns
3 × 2 – 533 mm (21.0 in) torpedo tubes</x:t>
  </x:si>
  <x:si>
    <x:t>4 × 1 – 130 mm (5.1 in) B-13 guns
2 × 1 – 76.2 mm (3.00 in) 34-K AA guns
2 × 1 – 45 mm (1.8 in) 21-K AA guns
2 × 1 – 12.7 mm (0.50 in) DK or DShK machine guns
3 × 2 – 533 mm (21.0 in) torpedo tubes</x:t>
  </x:si>
  <x:si>
    <x:t xml:space="preserve">    8 × 38 cm (15 in) SK C/34 (4 × 2)
    12 × 15 cm (5.9 in) SK C/28 (6 × 2)
    16 × 10.5 cm (4.1 in) SK C/33 (8 × 2)
    16 × 3.7 cm (1.5 in) SK C/30 (8 × 2)
    12 × 2 cm (0.79 in) FlaK 30 (12 × 1)</x:t>
  </x:si>
  <x:si>
    <x:t>+100% buildings
+100% infantry
+400% Ships_Carrier
+400% battleships                                                                             +100% light tanks                                                                                 +20% medium tanks</x:t>
  </x:si>
  <x:si>
    <x:t>+150% buildings
+150% infantry
+800% Ships_Carrier
+800% battleships                                                                                +150% light tanks                                                                                 +80% medium tanks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</x:si>
</x:sst>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[$-409]d\-mmm"/>
    <x:numFmt numFmtId="165" formatCode="[$$-409]#,##0.00;[Red]&quot;-&quot;[$$-409]#,##0.00"/>
    <x:numFmt numFmtId="166" formatCode="0.0"/>
  </x:numFmts>
  <x:fonts count="18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Calibri"/>
          <x:sz val="11"/>
          <x:color rgb="ff0000ff"/>
          <x:u/>
        </x:font>
      </mc:Fallback>
    </mc:AlternateContent>
    <x:font>
      <x:name val="Calibri"/>
      <x:sz val="16"/>
      <x:color rgb="ff000000"/>
      <x:b val="1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x:b val="1"/>
          <x:i val="1"/>
          <x:u/>
          <hs:underlineShape val="solid"/>
          <hs:underlineType val="1"/>
          <hs:underlineColor rgb="ff000000"/>
        </x:font>
      </mc:Choice>
      <mc:Fallback>
        <x:font>
          <x:name val="Calibri"/>
          <x:sz val="11"/>
          <x:color rgb="ff000000"/>
          <x:b val="1"/>
          <x:i val="1"/>
          <x:u/>
        </x:font>
      </mc:Fallback>
    </mc:AlternateContent>
    <x:font>
      <x:name val="Calibri"/>
      <x:sz val="11"/>
      <x:color rgb="ff3f3f76"/>
    </x:font>
    <x:font>
      <x:name val="HCR Dotum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222222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222222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rebuchet MS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Trebuchet MS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rebuchet MS"/>
          <x:sz val="10"/>
          <x:color rgb="ff000000"/>
          <hs:size val="100"/>
          <hs:ratio val="100"/>
          <hs:spacing val="-2"/>
          <hs:offset val="0"/>
        </x:font>
      </mc:Choice>
      <mc:Fallback>
        <x:font>
          <x:name val="Trebuchet MS"/>
          <x:sz val="10"/>
          <x:color rgb="ff000000"/>
        </x:font>
      </mc:Fallback>
    </mc:AlternateContent>
  </x:fonts>
  <x:fills count="24">
    <x:fill>
      <x:patternFill patternType="none"/>
    </x:fill>
    <x:fill>
      <x:patternFill patternType="gray125"/>
    </x:fill>
    <x:fill>
      <x:patternFill patternType="solid">
        <x:fgColor rgb="ffdce6f2"/>
        <x:bgColor rgb="ffdce6f2"/>
      </x:patternFill>
    </x:fill>
    <x:fill>
      <x:patternFill patternType="solid">
        <x:fgColor rgb="ffffffcc"/>
        <x:bgColor rgb="ffffffcc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bfbfbf"/>
        <x:bgColor rgb="ffbfbfbf"/>
      </x:patternFill>
    </x:fill>
    <x:fill>
      <x:patternFill patternType="solid">
        <x:fgColor rgb="ffccc1da"/>
        <x:bgColor rgb="ffccc1da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a8d08f"/>
        <x:bgColor rgb="ffdce6f2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c6e0b3"/>
        <x:bgColor rgb="ffffffcc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92d050"/>
        <x:bgColor rgb="ffdce6f2"/>
      </x:patternFill>
    </x:fill>
    <x:fill>
      <x:patternFill patternType="solid">
        <x:fgColor rgb="ff2f5597"/>
        <x:bgColor rgb="ffdce6f2"/>
      </x:patternFill>
    </x:fill>
    <x:fill>
      <x:patternFill patternType="solid">
        <x:fgColor rgb="ff2f5597"/>
        <x:bgColor rgb="ffffffcc"/>
      </x:patternFill>
    </x:fill>
    <x:fill>
      <x:patternFill patternType="solid">
        <x:fgColor rgb="ff2f5597"/>
        <x:bgColor indexed="64"/>
      </x:patternFill>
    </x:fill>
    <x:fill>
      <x:patternFill patternType="solid">
        <x:fgColor rgb="ff70ad47"/>
        <x:bgColor rgb="ffdce6f2"/>
      </x:patternFill>
    </x:fill>
    <x:fill>
      <x:patternFill patternType="solid">
        <x:fgColor rgb="ffffff00"/>
        <x:bgColor rgb="ffdce6f2"/>
      </x:patternFill>
    </x:fill>
    <x:fill>
      <x:patternFill patternType="solid">
        <x:fgColor rgb="ffffff00"/>
        <x:bgColor rgb="ffffffcc"/>
      </x:patternFill>
    </x:fill>
    <x:fill>
      <x:patternFill patternType="solid">
        <x:fgColor rgb="ff316098"/>
        <x:bgColor indexed="64"/>
      </x:patternFill>
    </x:fill>
    <x:fill>
      <x:patternFill patternType="solid">
        <x:fgColor rgb="ffd8e5f4"/>
        <x:bgColor rgb="ffdce6f2"/>
      </x:patternFill>
    </x:fill>
    <x:fill>
      <x:patternFill patternType="solid">
        <x:fgColor rgb="fffece99"/>
        <x:bgColor indexed="64"/>
      </x:patternFill>
    </x:fill>
    <x:fill>
      <x:patternFill patternType="solid">
        <x:fgColor rgb="ffd8e5f4"/>
        <x:bgColor indexed="64"/>
      </x:patternFill>
    </x:fill>
  </x:fills>
  <x:borders count="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 diagonalUp="1">
      <x:left style="thin">
        <x:color indexed="64"/>
      </x:left>
      <x:right style="thin">
        <x:color indexed="64"/>
      </x:right>
      <x:top style="thin">
        <x:color rgb="ffb2b2b2"/>
      </x:top>
      <x:bottom style="thin">
        <x:color rgb="ffb2b2b2"/>
      </x:bottom>
      <x:diagonal style="thin">
        <x:color indexed="64"/>
      </x:diagonal>
    </x:border>
    <x:border>
      <x:left style="thin">
        <x:color rgb="ffb2b2b2"/>
      </x:left>
      <x:right style="thin">
        <x:color rgb="ffb2b2b2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b2b2b2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b2b2b2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7f7f7f"/>
      </x:top>
      <x:bottom>
        <x:color indexed="64"/>
      </x:bottom>
    </x:border>
    <x:border>
      <x:left style="thin">
        <x:color rgb="ffb2b2b2"/>
      </x:left>
      <x:right>
        <x:color indexed="64"/>
      </x:right>
      <x:top style="thin">
        <x:color rgb="ffb2b2b2"/>
      </x:top>
      <x:bottom style="thin">
        <x:color rgb="ffb2b2b2"/>
      </x:bottom>
    </x:border>
    <x:border diagonalUp="1">
      <x:left>
        <x:color indexed="64"/>
      </x:left>
      <x:right style="thin">
        <x:color rgb="ffb2b2b2"/>
      </x:right>
      <x:top style="thin">
        <x:color rgb="ffb2b2b2"/>
      </x:top>
      <x:bottom style="thin">
        <x:color rgb="ffb2b2b2"/>
      </x:bottom>
      <x:diagonal style="thin">
        <x:color rgb="ff000000"/>
      </x:diagonal>
    </x:border>
    <x:border diagonalUp="1">
      <x:left>
        <x:color indexed="64"/>
      </x:left>
      <x:right style="thin">
        <x:color rgb="ffb2b2b2"/>
      </x:right>
      <x:top style="thin">
        <x:color rgb="ffb2b2b2"/>
      </x:top>
      <x:bottom style="thin">
        <x:color rgb="ffb2b2b2"/>
      </x:bottom>
      <x:diagonal style="thin">
        <x:color rgb="ff000000"/>
      </x:diagonal>
    </x:border>
    <x:border>
      <x:left style="thin">
        <x:color rgb="ff7f7f7f"/>
      </x:left>
      <x:right>
        <x:color indexed="64"/>
      </x:right>
      <x:top style="thin">
        <x:color rgb="ff7f7f7f"/>
      </x:top>
      <x:bottom style="thin">
        <x:color rgb="ff7f7f7f"/>
      </x:bottom>
    </x:border>
    <x:border diagonalUp="1">
      <x:left>
        <x:color indexed="64"/>
      </x:left>
      <x:right>
        <x:color indexed="64"/>
      </x:right>
      <x:top style="thin">
        <x:color rgb="ffb2b2b2"/>
      </x:top>
      <x:bottom style="thin">
        <x:color rgb="ffb2b2b2"/>
      </x:bottom>
      <x:diagonal style="thin">
        <x:color rgb="ff000000"/>
      </x:diagonal>
    </x:border>
    <x:border diagonalUp="1">
      <x:left>
        <x:color indexed="64"/>
      </x:left>
      <x:right>
        <x:color indexed="64"/>
      </x:right>
      <x:top style="thin">
        <x:color rgb="ffb2b2b2"/>
      </x:top>
      <x:bottom style="thin">
        <x:color rgb="ffb2b2b2"/>
      </x:bottom>
      <x:diagonal style="thin">
        <x:color rgb="ff000000"/>
      </x:diagonal>
    </x:border>
    <x:border diagonalUp="1">
      <x:left style="thin">
        <x:color rgb="ff7f7f7f"/>
      </x:left>
      <x:right>
        <x:color indexed="64"/>
      </x:right>
      <x:top style="thin">
        <x:color rgb="ff7f7f7f"/>
      </x:top>
      <x:bottom style="thin">
        <x:color rgb="ff7f7f7f"/>
      </x:bottom>
      <x:diagonal style="thin">
        <x:color rgb="ff000000"/>
      </x:diagonal>
    </x:border>
    <x:border diagonalUp="1">
      <x:left style="thin">
        <x:color rgb="ff7f7f7f"/>
      </x:left>
      <x:right>
        <x:color indexed="64"/>
      </x:right>
      <x:top style="thin">
        <x:color rgb="ff7f7f7f"/>
      </x:top>
      <x:bottom style="thin">
        <x:color rgb="ff7f7f7f"/>
      </x:bottom>
      <x:diagonal style="thin">
        <x:color rgb="ff000000"/>
      </x:diagonal>
    </x:border>
    <x:border diagonalUp="1"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 style="thin">
        <x:color rgb="ff000000"/>
      </x:diagonal>
    </x:border>
    <x:border diagonalUp="1"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 style="thin">
        <x:color rgb="ff000000"/>
      </x:diagonal>
    </x:border>
  </x:borders>
  <x:cellStyleXfs count="15">
    <x:xf numFmtId="0" fontId="0" fillId="0" borderId="0">
      <x:alignment horizontal="general" vertical="bottom"/>
    </x:xf>
    <x:xf numFmtId="0" fontId="0" fillId="2" borderId="0">
      <x:alignment horizontal="general" vertical="bottom"/>
    </x:xf>
    <x:xf numFmtId="0" fontId="6" fillId="0" borderId="0">
      <x:alignment horizontal="general" vertical="bottom"/>
    </x:xf>
    <x:xf numFmtId="0" fontId="0" fillId="3" border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hs:applyExtension="1">
          <x:alignment horizontal="center" vertical="bottom" textRotation="9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>
          <x:alignment horizontal="center" vertical="bottom" textRotation="90"/>
        </x:xf>
      </mc:Fallback>
    </mc:AlternateContent>
    <x:xf numFmtId="0" fontId="8" fillId="0" borderId="0">
      <x:alignment horizontal="general" vertical="bottom"/>
    </x:xf>
    <x:xf numFmtId="165" fontId="8" fillId="0" borderId="0">
      <x:alignment horizontal="general" vertical="bottom"/>
    </x:xf>
    <x:xf numFmtId="0" fontId="9" fillId="4" borderId="2">
      <x:alignment horizontal="general" vertical="bottom"/>
    </x:xf>
    <x:xf numFmtId="0" fontId="0" fillId="5" borderId="1">
      <x:alignment horizontal="general" vertical="bottom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  <x:xf numFmtId="0" fontId="10" fillId="0" borderId="0" applyNumberFormat="1" applyFill="1" applyBorder="1" applyAlignment="1" applyProtection="1">
      <x:alignment horizontal="general" vertical="center"/>
    </x:xf>
  </x:cellStyleXfs>
  <x:cellXfs count="159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6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0" applyNumberFormat="1" applyFont="1" applyFill="1" applyBorder="1" applyAlignment="1">
          <x:alignment horizontal="center" vertical="center"/>
        </x:xf>
      </mc:Fallback>
    </mc:AlternateContent>
    <x:xf numFmtId="0" fontId="11" fillId="6" borderId="3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6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 wrapText="1"/>
        </x:xf>
      </mc:Fallback>
    </mc:AlternateContent>
    <x:xf numFmtId="0" fontId="0" fillId="2" borderId="3" xfId="1" applyNumberFormat="1" applyFont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 wrapText="1"/>
        </x:xf>
      </mc:Fallback>
    </mc:AlternateContent>
    <x:xf numFmtId="0" fontId="12" fillId="0" borderId="3" xfId="0" applyNumberFormat="1" applyFont="1" applyBorder="1" applyAlignment="1">
      <x:alignment horizontal="general" vertical="center" wrapText="1"/>
    </x:xf>
    <x:xf numFmtId="0" fontId="6" fillId="0" borderId="3" xfId="2" applyNumberFormat="1" applyFill="1" applyBorder="1" applyAlignment="1" applyProtection="1">
      <x:alignment horizontal="general" vertical="bottom"/>
    </x:xf>
    <x:xf numFmtId="0" fontId="11" fillId="7" borderId="3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7" borderId="3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" xfId="0" applyNumberFormat="1" applyFon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" xfId="0" applyNumberFormat="1" applyFont="1" applyFill="1" applyBorder="1" applyAlignment="1">
          <x:alignment horizontal="center" vertical="bottom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3" fillId="3" borderId="1" xfId="3" applyNumberFormat="1" applyFont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3" applyNumberFormat="1" applyFont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 wrapText="1"/>
        </x:xf>
      </mc:Fallback>
    </mc:AlternateContent>
    <x:xf numFmtId="0" fontId="0" fillId="2" borderId="0" xfId="1" applyNumberFormat="1" applyFont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4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3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3" applyNumberFormat="1" applyFont="1" applyBorder="1" applyAlignment="1" applyProtection="1">
          <x:alignment horizontal="center" vertical="center"/>
        </x:xf>
      </mc:Fallback>
    </mc:AlternateContent>
    <x:xf numFmtId="0" fontId="0" fillId="3" borderId="1" xfId="3" applyNumberFormat="1" applyFont="1" applyAlignment="1" applyProtection="1">
      <x:alignment horizontal="left" vertical="center" wrapText="1"/>
    </x:xf>
    <x:xf numFmtId="0" fontId="0" fillId="9" borderId="3" xfId="1" applyNumberFormat="1" applyFont="1" applyFill="1" applyBorder="1" applyAlignment="1" applyProtection="1">
      <x:alignment horizontal="general" vertical="center" wrapText="1"/>
    </x:xf>
    <x:xf numFmtId="0" fontId="0" fillId="9" borderId="3" xfId="1" applyNumberFormat="1" applyFont="1" applyFill="1" applyBorder="1" applyAlignment="1" applyProtection="1">
      <x:alignment horizontal="general" vertical="bottom"/>
    </x:xf>
    <x:xf numFmtId="0" fontId="0" fillId="0" borderId="0" xfId="0" applyNumberFormat="1" applyBorder="1">
      <x:alignment horizontal="general" vertical="bottom"/>
    </x:xf>
    <x:xf numFmtId="0" fontId="0" fillId="3" borderId="1" xfId="3" quotePrefix="1" applyNumberFormat="1" applyFont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1" applyNumberFormat="1" applyFont="1" applyBorder="1" applyAlignment="1" applyProtection="1">
          <x:alignment horizontal="center" vertical="center"/>
        </x:xf>
      </mc:Fallback>
    </mc:AlternateContent>
    <x:xf numFmtId="0" fontId="1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5" borderId="1" xfId="9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9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3" applyNumberFormat="1" applyFont="1" applyBorder="1" applyAlignment="1" applyProtection="1">
          <x:alignment horizontal="center" vertical="center"/>
        </x:xf>
      </mc:Fallback>
    </mc:AlternateContent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6" xfId="0" applyNumberFormat="1" applyFill="1" applyBorder="1" applyAlignment="1">
          <x:alignment horizontal="center" vertical="bottom"/>
        </x:xf>
      </mc:Fallback>
    </mc:AlternateContent>
    <x:xf numFmtId="0" fontId="0" fillId="9" borderId="3" xfId="1" applyNumberFormat="1" applyFont="1" applyFill="1" applyBorder="1" applyAlignment="1" applyProtection="1">
      <x:alignment horizontal="general" vertical="center" wrapText="1"/>
    </x:xf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6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/>
        </x:xf>
      </mc:Fallback>
    </mc:AlternateContent>
    <x:xf numFmtId="0" fontId="0" fillId="2" borderId="3" xfId="1" applyNumberFormat="1" applyFont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0" fontId="12" fillId="0" borderId="3" xfId="0" applyNumberFormat="1" applyFont="1" applyBorder="1" applyAlignment="1">
      <x:alignment horizontal="general" vertical="center" wrapText="1"/>
    </x:xf>
    <x:xf numFmtId="0" fontId="6" fillId="0" borderId="3" xfId="2" applyNumberForma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4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3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3" applyNumberFormat="1" applyFont="1" applyBorder="1" applyAlignment="1" applyProtection="1">
          <x:alignment horizontal="center" vertical="center"/>
        </x:xf>
      </mc:Fallback>
    </mc:AlternateContent>
    <x:xf numFmtId="0" fontId="0" fillId="3" borderId="1" xfId="3" applyNumberFormat="1" applyFont="1" applyAlignment="1" applyProtection="1">
      <x:alignment horizontal="left" vertical="center" wrapText="1"/>
    </x:xf>
    <x:xf numFmtId="0" fontId="0" fillId="9" borderId="3" xfId="1" applyNumberFormat="1" applyFont="1" applyFill="1" applyBorder="1" applyAlignment="1" applyProtection="1">
      <x:alignment horizontal="general" vertical="center" wrapText="1"/>
    </x:xf>
    <x:xf numFmtId="0" fontId="0" fillId="9" borderId="3" xfId="1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4" borderId="2" xfId="8" applyNumberForma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8" applyNumberForma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3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3" xfId="0" applyNumberFormat="1" applyFont="1" applyFill="1" applyBorder="1" applyAlignment="1" hs:applyExtension="1">
          <x:alignment horizontal="center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0" applyNumberFormat="1" applyFont="1" applyFill="1" applyBorder="1" applyAlignment="1">
          <x:alignment horizontal="center" vertical="bottom" wrapText="1"/>
        </x:xf>
      </mc:Fallback>
    </mc:AlternateContent>
    <x:xf numFmtId="0" fontId="14" fillId="2" borderId="9" xfId="1" applyNumberFormat="1" applyFont="1" applyBorder="1" applyAlignment="1" applyProtection="1">
      <x:alignment horizontal="general" vertical="center" wrapText="1"/>
    </x:xf>
    <x:xf numFmtId="0" fontId="11" fillId="6" borderId="3" xfId="0" applyNumberFormat="1" applyFont="1" applyFill="1" applyBorder="1" applyAlignment="1">
      <x:alignment horizontal="left" vertical="center"/>
    </x:xf>
    <x:xf numFmtId="0" fontId="14" fillId="2" borderId="9" xfId="1" applyNumberFormat="1" applyFont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0" fillId="8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0" fillId="8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0" fillId="8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" xfId="0" applyNumberForma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10" borderId="1" xfId="9" quotePrefix="1" applyNumberFormat="1" applyFont="1" applyFill="1" applyAlignment="1">
      <x:alignment horizontal="general" vertical="bottom" wrapText="1"/>
    </x:xf>
    <x:xf numFmtId="0" fontId="15" fillId="2" borderId="3" xfId="1" applyNumberFormat="1" applyFont="1" applyBorder="1" applyAlignment="1" applyProtection="1">
      <x:alignment horizontal="general" vertical="center" wrapText="1"/>
    </x:xf>
    <x:xf numFmtId="0" fontId="11" fillId="7" borderId="3" xfId="0" applyNumberFormat="1" applyFont="1" applyFill="1" applyBorder="1" applyAlignment="1">
      <x:alignment horizontal="general" vertical="bottom" wrapText="1"/>
    </x:xf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 wrapText="1"/>
        </x:xf>
      </mc:Fallback>
    </mc:AlternateContent>
    <x:xf numFmtId="0" fontId="0" fillId="2" borderId="3" xfId="1" applyNumberFormat="1" applyFont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0" fillId="3" borderId="1" xfId="3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3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8" applyNumberForma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8" applyNumberForma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/>
        </x:xf>
      </mc:Fallback>
    </mc:AlternateContent>
    <x:xf numFmtId="0" fontId="11" fillId="7" borderId="3" xfId="0" applyNumberFormat="1" applyFont="1" applyFill="1" applyBorder="1">
      <x:alignment horizontal="general" vertical="bottom"/>
    </x:xf>
    <x:xf numFmtId="0" fontId="0" fillId="0" borderId="0" xfId="0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 wrapText="1"/>
        </x:xf>
      </mc:Fallback>
    </mc:AlternateContent>
    <x:xf numFmtId="0" fontId="0" fillId="3" borderId="1" xfId="3" quotePrefix="1" applyNumberFormat="1" applyFont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0" fillId="3" borderId="1" xfId="3" quotePrefix="1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3" quotePrefix="1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9" fillId="4" borderId="2" xfId="8" applyNumberForma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4" borderId="2" xfId="8" applyNumberForma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4" borderId="2" xfId="8" applyNumberForma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4" borderId="2" xfId="8" applyNumberForma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3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1" borderId="1" xfId="3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1" borderId="1" xfId="3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9" fillId="12" borderId="2" xfId="8" applyNumberForma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12" borderId="2" xfId="8" applyNumberForma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1" borderId="1" xfId="3" applyNumberFormat="1" applyFont="1" applyFill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1" borderId="1" xfId="3" applyNumberFormat="1" applyFont="1" applyFill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3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13" borderId="3" xfId="1" applyNumberFormat="1" applyFont="1" applyFill="1" applyBorder="1" applyAlignment="1" applyProtection="1">
      <x:alignment horizontal="general" vertical="center" wrapText="1"/>
    </x:xf>
    <x:xf numFmtId="0" fontId="15" fillId="13" borderId="3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2" xfId="8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8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4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4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4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4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15" borderId="1" xfId="3" applyNumberFormat="1" applyFont="1" applyFill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15" borderId="1" xfId="3" applyNumberFormat="1" applyFont="1" applyFill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1" xfId="3" applyNumberFormat="1" applyFon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1" xfId="3" applyNumberFormat="1" applyFon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16" borderId="2" xfId="8" applyNumberFormat="1" applyFill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16" borderId="2" xfId="8" applyNumberFormat="1" applyFill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5" borderId="1" xfId="3" applyNumberFormat="1" applyFont="1" applyFill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5" borderId="1" xfId="3" applyNumberFormat="1" applyFont="1" applyFill="1" applyAlignment="1" applyProtection="1">
          <x:alignment horizontal="center" vertical="center" wrapText="1"/>
        </x:xf>
      </mc:Fallback>
    </mc:AlternateContent>
    <x:xf numFmtId="0" fontId="0" fillId="16" borderId="0" xfId="0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6" fillId="14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14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6" fillId="14" borderId="3" xfId="1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" fontId="9" fillId="4" borderId="2" xfId="8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4" borderId="2" xfId="8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Border="1" applyAlignment="1" applyProtection="1">
          <x:alignment horizontal="center" vertical="center"/>
        </x:xf>
      </mc:Fallback>
    </mc:AlternateContent>
    <x:xf numFmtId="0" fontId="0" fillId="9" borderId="0" xfId="1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3" borderId="10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0" xfId="3" applyNumberFormat="1" applyFont="1" applyBorder="1" applyAlignment="1" applyProtection="1">
          <x:alignment horizontal="center" vertical="center"/>
        </x:xf>
      </mc:Fallback>
    </mc:AlternateContent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/>
        </x:xf>
      </mc:Fallback>
    </mc:AlternateContent>
    <x:xf numFmtId="0" fontId="0" fillId="2" borderId="0" xfId="1" applyNumberFormat="1" applyFont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4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3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3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3" applyNumberFormat="1" applyFont="1" applyBorder="1" applyAlignment="1" applyProtection="1">
          <x:alignment horizontal="center" vertical="center"/>
        </x:xf>
      </mc:Fallback>
    </mc:AlternateContent>
    <x:xf numFmtId="0" fontId="0" fillId="3" borderId="1" xfId="3" applyNumberFormat="1" applyFont="1" applyAlignment="1" applyProtection="1">
      <x:alignment horizontal="left" vertical="center" wrapText="1"/>
    </x:xf>
    <x:xf numFmtId="0" fontId="0" fillId="9" borderId="3" xfId="1" applyNumberFormat="1" applyFont="1" applyFill="1" applyBorder="1" applyAlignment="1" applyProtection="1">
      <x:alignment horizontal="general" vertical="center" wrapText="1"/>
    </x:xf>
    <x:xf numFmtId="0" fontId="0" fillId="9" borderId="3" xfId="1" applyNumberFormat="1" applyFont="1" applyFill="1" applyBorder="1" applyAlignment="1" applyProtection="1">
      <x:alignment horizontal="general" vertical="bottom"/>
    </x:xf>
    <x:xf numFmtId="0" fontId="0" fillId="0" borderId="0" xfId="0" applyNumberFormat="1" applyBorder="1">
      <x:alignment horizontal="general" vertical="bottom"/>
    </x:xf>
    <x:xf numFmtId="0" fontId="14" fillId="0" borderId="0" xfId="0" applyNumberFormat="1" applyFont="1">
      <x:alignment horizontal="general" vertical="bottom"/>
    </x:xf>
    <x:xf numFmtId="0" fontId="0" fillId="0" borderId="3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3" applyNumberFormat="1" applyFont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3" applyNumberFormat="1" applyFont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8" borderId="6" xfId="0" applyNumberForma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8" borderId="6" xfId="0" applyNumberForma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8" borderId="6" xfId="0" applyNumberFormat="1" applyFill="1" applyBorder="1" applyAlignment="1">
          <x:alignment horizontal="center" vertical="bottom"/>
        </x:xf>
      </mc:Fallback>
    </mc:AlternateContent>
    <x:xf numFmtId="0" fontId="0" fillId="9" borderId="3" xfId="1" applyNumberFormat="1" applyFont="1" applyFill="1" applyBorder="1" applyAlignment="1" applyProtection="1">
      <x:alignment horizontal="general" vertical="center" wrapText="1"/>
    </x:xf>
    <x:xf numFmtId="0" fontId="0" fillId="3" borderId="1" xfId="3" quotePrefix="1" applyNumberFormat="1" applyFont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3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1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1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7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7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7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7" borderId="3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17" borderId="3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18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8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18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18" borderId="4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19" borderId="1" xfId="3" applyNumberFormat="1" applyFont="1" applyFill="1" applyAlignment="1" applyProtection="1">
      <x:alignment horizontal="left" vertical="center" wrapText="1"/>
    </x:xf>
    <x:xf numFmtId="0" fontId="0" fillId="20" borderId="11" xfId="0" applyNumberFormat="1" applyFont="1" applyFill="1" applyBorder="1" applyAlignment="1" applyProtection="1">
      <x:alignment horizontal="general" vertical="bottom"/>
    </x:xf>
    <x:xf numFmtId="0" fontId="0" fillId="20" borderId="12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0" borderId="1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20" borderId="0" xfId="0" applyNumberFormat="1" applyFont="1" applyFill="1" applyBorder="1" applyAlignment="1" applyProtection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x:xf numFmtId="0" fontId="16" fillId="20" borderId="11" xfId="0" applyNumberFormat="1" applyFont="1" applyFill="1" applyBorder="1" applyAlignment="1" applyProtection="1">
      <x:alignment horizontal="general" vertical="bottom"/>
    </x:xf>
    <x:xf numFmtId="0" fontId="0" fillId="20" borderId="3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1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1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4" xfId="3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4" xfId="3" applyNumberFormat="1" applyFont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2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2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8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9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0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5" xfId="3" applyNumberFormat="1" applyFont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" xfId="3" applyNumberFormat="1" applyFont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2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23" xfId="3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0">
    <x:cellStyle name="Excel Built-in 20% - Accent1" xfId="1"/>
    <x:cellStyle name="Excel Built-in Hyperlink" xfId="2"/>
    <x:cellStyle name="Excel Built-in Note" xfId="3"/>
    <x:cellStyle name="Heading" xfId="4"/>
    <x:cellStyle name="Heading1" xfId="5"/>
    <x:cellStyle name="Input" xfId="8"/>
    <x:cellStyle xfId="0" builtinId="0"/>
    <x:cellStyle name="Note" xfId="9"/>
    <x:cellStyle name="Result" xfId="6"/>
    <x:cellStyle name="Result2" xfId="7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://www.militaryfactory.com/armor/self-propelled-guns.asp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83"/>
  <x:sheetViews>
    <x:sheetView topLeftCell="A1" zoomScale="85" zoomScaleNormal="85" workbookViewId="0">
      <x:pane xSplit="2" ySplit="1" topLeftCell="C22" activePane="bottomRight" state="frozen"/>
      <x:selection pane="bottomRight" activeCell="X11" activeCellId="0" sqref="X11:X11"/>
    </x:sheetView>
  </x:sheetViews>
  <x:sheetFormatPr defaultColWidth="9.00390625" defaultRowHeight="14.5"/>
  <x:cols>
    <x:col min="1" max="1" width="9.140625" customWidth="1"/>
    <x:col min="2" max="2" width="24.42578125" customWidth="1"/>
    <x:col min="3" max="4" width="11.5703125" customWidth="1"/>
    <x:col min="5" max="11" width="9.140625" customWidth="1"/>
    <x:col min="12" max="12" width="11.28515625" customWidth="1"/>
    <x:col min="13" max="14" width="9.140625" customWidth="1"/>
    <x:col min="15" max="15" width="9.28515625" customWidth="1"/>
    <x:col min="16" max="23" width="9.140625" customWidth="1"/>
    <x:col min="24" max="24" width="49.140625" customWidth="1"/>
    <x:col min="25" max="1032" width="9.140625" customWidth="1"/>
  </x:cols>
  <x:sheetData>
    <x:row r="1" spans="1:24" s="4" customFormat="1" ht="43.5">
      <x:c r="A1" s="1"/>
      <x:c r="B1" s="2"/>
      <x:c r="C1" s="3" t="s">
        <x:v>136</x:v>
      </x:c>
      <x:c r="D1" s="3" t="s">
        <x:v>107</x:v>
      </x:c>
      <x:c r="E1" s="3" t="s">
        <x:v>137</x:v>
      </x:c>
      <x:c r="F1" s="3" t="s">
        <x:v>151</x:v>
      </x:c>
      <x:c r="G1" s="3" t="s">
        <x:v>150</x:v>
      </x:c>
      <x:c r="H1" s="1" t="s">
        <x:v>86</x:v>
      </x:c>
      <x:c r="I1" s="3" t="s">
        <x:v>25</x:v>
      </x:c>
      <x:c r="J1" s="3" t="s">
        <x:v>142</x:v>
      </x:c>
      <x:c r="K1" s="3" t="s">
        <x:v>149</x:v>
      </x:c>
      <x:c r="L1" s="3" t="s">
        <x:v>87</x:v>
      </x:c>
      <x:c r="M1" s="1" t="s">
        <x:v>53</x:v>
      </x:c>
      <x:c r="N1" s="1" t="s">
        <x:v>54</x:v>
      </x:c>
      <x:c r="O1" s="3" t="s">
        <x:v>75</x:v>
      </x:c>
      <x:c r="P1" s="1" t="s">
        <x:v>51</x:v>
      </x:c>
      <x:c r="Q1" s="3" t="s">
        <x:v>21</x:v>
      </x:c>
      <x:c r="R1" s="1" t="s">
        <x:v>55</x:v>
      </x:c>
      <x:c r="S1" s="1" t="s">
        <x:v>19</x:v>
      </x:c>
      <x:c r="T1" s="3" t="s">
        <x:v>22</x:v>
      </x:c>
      <x:c r="U1" s="1" t="s">
        <x:v>85</x:v>
      </x:c>
      <x:c r="V1" s="3" t="s">
        <x:v>23</x:v>
      </x:c>
      <x:c r="W1" s="1" t="s">
        <x:v>56</x:v>
      </x:c>
      <x:c r="X1" s="1" t="s">
        <x:v>57</x:v>
      </x:c>
    </x:row>
    <x:row r="2" spans="1:1">
      <x:c r="A2" t="s">
        <x:v>58</x:v>
      </x:c>
    </x:row>
    <x:row r="3" spans="1:24">
      <x:c r="A3" s="5" t="s">
        <x:v>36</x:v>
      </x:c>
      <x:c r="B3" s="30" t="s">
        <x:v>18</x:v>
      </x:c>
      <x:c r="C3" s="5">
        <x:v>2000</x:v>
      </x:c>
      <x:c r="D3" s="5"/>
      <x:c r="E3" s="5">
        <x:v>5.4000000000000004</x:v>
      </x:c>
      <x:c r="F3" s="5">
        <x:v>7</x:v>
      </x:c>
      <x:c r="G3" s="5">
        <x:v>13</x:v>
      </x:c>
      <x:c r="H3" s="5">
        <x:v>20</x:v>
      </x:c>
      <x:c r="I3" s="5">
        <x:v>1</x:v>
      </x:c>
      <x:c r="J3" s="5">
        <x:v>50</x:v>
      </x:c>
      <x:c r="K3" s="23">
        <x:v>200</x:v>
      </x:c>
      <x:c r="L3" s="26"/>
      <x:c r="M3" s="24">
        <x:v>1</x:v>
      </x:c>
      <x:c r="N3" s="6">
        <x:v>2</x:v>
      </x:c>
      <x:c r="O3" s="25">
        <x:f>5+E3*3/2.4</x:f>
        <x:v>11.750000000000002</x:v>
      </x:c>
      <x:c r="P3" s="28">
        <x:v>15</x:v>
      </x:c>
      <x:c r="Q3" s="27">
        <x:f>G3/15</x:f>
        <x:v>0.8666666666666667</x:v>
      </x:c>
      <x:c r="R3" s="6">
        <x:v>1</x:v>
      </x:c>
      <x:c r="S3" s="6">
        <x:v>1</x:v>
      </x:c>
      <x:c r="T3" s="26">
        <x:f>(J3-10)/20+K3/100</x:f>
        <x:v>4</x:v>
      </x:c>
      <x:c r="U3" s="6">
        <x:v>4</x:v>
      </x:c>
      <x:c r="V3" s="25">
        <x:f>H3/3.5</x:f>
        <x:v>5.7142857142857144</x:v>
      </x:c>
      <x:c r="W3" s="28" t="s">
        <x:v>41</x:v>
      </x:c>
      <x:c r="X3" s="29" t="s">
        <x:v>181</x:v>
      </x:c>
    </x:row>
    <x:row r="4" spans="1:24">
      <x:c r="A4" s="5" t="s">
        <x:v>46</x:v>
      </x:c>
      <x:c r="B4" s="30" t="s">
        <x:v>78</x:v>
      </x:c>
      <x:c r="C4" s="5" t="s">
        <x:v>49</x:v>
      </x:c>
      <x:c r="D4" s="5"/>
      <x:c r="E4" s="5">
        <x:v>7.4000000000000004</x:v>
      </x:c>
      <x:c r="F4" s="5">
        <x:v>7</x:v>
      </x:c>
      <x:c r="G4" s="5">
        <x:v>12</x:v>
      </x:c>
      <x:c r="H4" s="5">
        <x:v>37</x:v>
      </x:c>
      <x:c r="I4" s="5">
        <x:v>1</x:v>
      </x:c>
      <x:c r="J4" s="5">
        <x:v>45</x:v>
      </x:c>
      <x:c r="K4" s="23">
        <x:v>209</x:v>
      </x:c>
      <x:c r="L4" s="26"/>
      <x:c r="M4" s="24">
        <x:v>1</x:v>
      </x:c>
      <x:c r="N4" s="6">
        <x:v>2</x:v>
      </x:c>
      <x:c r="O4" s="25">
        <x:f>5+E4*3/2.4</x:f>
        <x:v>14.250000000000002</x:v>
      </x:c>
      <x:c r="P4" s="28"/>
      <x:c r="Q4" s="27">
        <x:f>G4/15</x:f>
        <x:v>0.80000000000000004</x:v>
      </x:c>
      <x:c r="R4" s="6">
        <x:v>1</x:v>
      </x:c>
      <x:c r="S4" s="6">
        <x:v>0</x:v>
      </x:c>
      <x:c r="T4" s="26">
        <x:f>(J4-10)/20+K4/100</x:f>
        <x:v>3.8399999999999999</x:v>
      </x:c>
      <x:c r="U4" s="6">
        <x:v>4</x:v>
      </x:c>
      <x:c r="V4" s="25">
        <x:f>H4/3.5</x:f>
        <x:v>10.571428571428571</x:v>
      </x:c>
      <x:c r="W4" s="28"/>
      <x:c r="X4" s="29"/>
    </x:row>
    <x:row r="5" spans="1:24">
      <x:c r="A5" s="5" t="s">
        <x:v>36</x:v>
      </x:c>
      <x:c r="B5" s="30" t="s">
        <x:v>10</x:v>
      </x:c>
      <x:c r="C5" s="5">
        <x:v>1500</x:v>
      </x:c>
      <x:c r="D5" s="5"/>
      <x:c r="E5" s="5">
        <x:v>9</x:v>
      </x:c>
      <x:c r="F5" s="5">
        <x:v>5</x:v>
      </x:c>
      <x:c r="G5" s="5">
        <x:v>15</x:v>
      </x:c>
      <x:c r="H5" s="5">
        <x:v>20</x:v>
      </x:c>
      <x:c r="I5" s="5">
        <x:v>1</x:v>
      </x:c>
      <x:c r="J5" s="5">
        <x:v>40</x:v>
      </x:c>
      <x:c r="K5" s="23">
        <x:v>190</x:v>
      </x:c>
      <x:c r="L5" s="26"/>
      <x:c r="M5" s="24">
        <x:v>1</x:v>
      </x:c>
      <x:c r="N5" s="6">
        <x:v>3</x:v>
      </x:c>
      <x:c r="O5" s="25">
        <x:f>5+E5*3/2.4</x:f>
        <x:v>16.25</x:v>
      </x:c>
      <x:c r="P5" s="28">
        <x:v>20</x:v>
      </x:c>
      <x:c r="Q5" s="27">
        <x:f>G5/15</x:f>
        <x:v>1</x:v>
      </x:c>
      <x:c r="R5" s="6">
        <x:v>1</x:v>
      </x:c>
      <x:c r="S5" s="6">
        <x:v>1</x:v>
      </x:c>
      <x:c r="T5" s="26">
        <x:f>(J5-10)/20+K5/100</x:f>
        <x:v>3.3999999999999999</x:v>
      </x:c>
      <x:c r="U5" s="6">
        <x:v>4</x:v>
      </x:c>
      <x:c r="V5" s="25">
        <x:f>H5/3.5</x:f>
        <x:v>5.7142857142857144</x:v>
      </x:c>
      <x:c r="W5" s="28" t="s">
        <x:v>45</x:v>
      </x:c>
      <x:c r="X5" s="29" t="s">
        <x:v>181</x:v>
      </x:c>
    </x:row>
    <x:row r="6" spans="1:24">
      <x:c r="A6" s="5" t="s">
        <x:v>39</x:v>
      </x:c>
      <x:c r="B6" s="30" t="s">
        <x:v>76</x:v>
      </x:c>
      <x:c r="C6" s="5" t="s">
        <x:v>47</x:v>
      </x:c>
      <x:c r="D6" s="5"/>
      <x:c r="E6" s="5">
        <x:v>9.5999999999999996</x:v>
      </x:c>
      <x:c r="F6" s="5">
        <x:v>5</x:v>
      </x:c>
      <x:c r="G6" s="5">
        <x:v>15</x:v>
      </x:c>
      <x:c r="H6" s="5">
        <x:v>45</x:v>
      </x:c>
      <x:c r="I6" s="5">
        <x:v>1</x:v>
      </x:c>
      <x:c r="J6" s="5">
        <x:v>31</x:v>
      </x:c>
      <x:c r="K6" s="23">
        <x:v>240</x:v>
      </x:c>
      <x:c r="L6" s="26"/>
      <x:c r="M6" s="24">
        <x:v>1</x:v>
      </x:c>
      <x:c r="N6" s="6">
        <x:v>3</x:v>
      </x:c>
      <x:c r="O6" s="25">
        <x:f>5+E6*3/2.4</x:f>
        <x:v>17</x:v>
      </x:c>
      <x:c r="P6" s="28">
        <x:v>18</x:v>
      </x:c>
      <x:c r="Q6" s="27">
        <x:f>G6/15</x:f>
        <x:v>1</x:v>
      </x:c>
      <x:c r="R6" s="6">
        <x:v>1</x:v>
      </x:c>
      <x:c r="S6" s="6">
        <x:v>1</x:v>
      </x:c>
      <x:c r="T6" s="26">
        <x:f>(J6-10)/20+K6/100</x:f>
        <x:v>3.4500000000000002</x:v>
      </x:c>
      <x:c r="U6" s="6">
        <x:v>4</x:v>
      </x:c>
      <x:c r="V6" s="25">
        <x:f>H6/3.5</x:f>
        <x:v>12.857142857142858</x:v>
      </x:c>
      <x:c r="W6" s="28">
        <x:v>13</x:v>
      </x:c>
      <x:c r="X6" s="29"/>
    </x:row>
    <x:row r="7" spans="1:24">
      <x:c r="A7" s="5" t="s">
        <x:v>39</x:v>
      </x:c>
      <x:c r="B7" s="30" t="s">
        <x:v>60</x:v>
      </x:c>
      <x:c r="C7" s="5">
        <x:v>2500</x:v>
      </x:c>
      <x:c r="D7" s="5"/>
      <x:c r="E7" s="5">
        <x:v>13</x:v>
      </x:c>
      <x:c r="F7" s="5">
        <x:v>10</x:v>
      </x:c>
      <x:c r="G7" s="5">
        <x:v>40</x:v>
      </x:c>
      <x:c r="H7" s="5">
        <x:v>45</x:v>
      </x:c>
      <x:c r="I7" s="5">
        <x:v>1</x:v>
      </x:c>
      <x:c r="J7" s="5">
        <x:v>70</x:v>
      </x:c>
      <x:c r="K7" s="23">
        <x:v>430</x:v>
      </x:c>
      <x:c r="L7" s="26"/>
      <x:c r="M7" s="24">
        <x:v>1</x:v>
      </x:c>
      <x:c r="N7" s="6">
        <x:v>3</x:v>
      </x:c>
      <x:c r="O7" s="25">
        <x:f>5+E7*3/2.4</x:f>
        <x:v>21.25</x:v>
      </x:c>
      <x:c r="P7" s="28">
        <x:v>17</x:v>
      </x:c>
      <x:c r="Q7" s="27">
        <x:f>G7/15</x:f>
        <x:v>2.6666666666666665</x:v>
      </x:c>
      <x:c r="R7" s="6">
        <x:v>3</x:v>
      </x:c>
      <x:c r="S7" s="6">
        <x:v>2</x:v>
      </x:c>
      <x:c r="T7" s="26">
        <x:f>(J7-10)/20+K7/100</x:f>
        <x:v>7.2999999999999998</x:v>
      </x:c>
      <x:c r="U7" s="6">
        <x:v>7</x:v>
      </x:c>
      <x:c r="V7" s="25">
        <x:f>H7/3.5</x:f>
        <x:v>12.857142857142858</x:v>
      </x:c>
      <x:c r="W7" s="28">
        <x:v>13</x:v>
      </x:c>
      <x:c r="X7" s="29"/>
    </x:row>
    <x:row r="8" spans="1:24" s="109" customFormat="1">
      <x:c r="A8" s="125" t="s">
        <x:v>50</x:v>
      </x:c>
      <x:c r="B8" s="130" t="s">
        <x:v>114</x:v>
      </x:c>
      <x:c r="C8" s="125">
        <x:v>1000</x:v>
      </x:c>
      <x:c r="D8" s="125"/>
      <x:c r="E8" s="125">
        <x:v>14</x:v>
      </x:c>
      <x:c r="F8" s="125">
        <x:v>6</x:v>
      </x:c>
      <x:c r="G8" s="125">
        <x:v>30</x:v>
      </x:c>
      <x:c r="H8" s="125">
        <x:v>40</x:v>
      </x:c>
      <x:c r="I8" s="125">
        <x:v>1</x:v>
      </x:c>
      <x:c r="J8" s="125">
        <x:v>26</x:v>
      </x:c>
      <x:c r="K8" s="113">
        <x:v>160</x:v>
      </x:c>
      <x:c r="L8" s="128"/>
      <x:c r="M8" s="114">
        <x:v>1</x:v>
      </x:c>
      <x:c r="N8" s="126">
        <x:v>3</x:v>
      </x:c>
      <x:c r="O8" s="127">
        <x:f>5+E8*3/2.4</x:f>
        <x:v>22.5</x:v>
      </x:c>
      <x:c r="P8" s="118">
        <x:v>17</x:v>
      </x:c>
      <x:c r="Q8" s="129">
        <x:f>G8/15</x:f>
        <x:v>2</x:v>
      </x:c>
      <x:c r="R8" s="126">
        <x:v>3</x:v>
      </x:c>
      <x:c r="S8" s="126">
        <x:v>2</x:v>
      </x:c>
      <x:c r="T8" s="128">
        <x:f>(J8-10)/20+K8/100</x:f>
        <x:v>2.4000000000000004</x:v>
      </x:c>
      <x:c r="U8" s="126">
        <x:v>3</x:v>
      </x:c>
      <x:c r="V8" s="127">
        <x:f>H8/3.5</x:f>
        <x:v>11.428571428571429</x:v>
      </x:c>
      <x:c r="W8" s="118">
        <x:v>13</x:v>
      </x:c>
      <x:c r="X8" s="119"/>
    </x:row>
    <x:row r="9" spans="1:24">
      <x:c r="A9" s="5" t="s">
        <x:v>37</x:v>
      </x:c>
      <x:c r="B9" s="30" t="s">
        <x:v>9</x:v>
      </x:c>
      <x:c r="C9" s="5">
        <x:v>2000</x:v>
      </x:c>
      <x:c r="D9" s="5"/>
      <x:c r="E9" s="132">
        <x:v>14</x:v>
      </x:c>
      <x:c r="F9" s="132">
        <x:v>13</x:v>
      </x:c>
      <x:c r="G9" s="132">
        <x:v>51</x:v>
      </x:c>
      <x:c r="H9" s="5">
        <x:v>37</x:v>
      </x:c>
      <x:c r="I9" s="5">
        <x:v>1</x:v>
      </x:c>
      <x:c r="J9" s="132">
        <x:v>58</x:v>
      </x:c>
      <x:c r="K9" s="133">
        <x:v>120</x:v>
      </x:c>
      <x:c r="L9" s="26"/>
      <x:c r="M9" s="24">
        <x:v>1</x:v>
      </x:c>
      <x:c r="N9" s="6">
        <x:v>3</x:v>
      </x:c>
      <x:c r="O9" s="25">
        <x:f>5+E9*3/2.4</x:f>
        <x:v>22.5</x:v>
      </x:c>
      <x:c r="P9" s="28">
        <x:v>34</x:v>
      </x:c>
      <x:c r="Q9" s="27">
        <x:f>G9/15</x:f>
        <x:v>3.3999999999999999</x:v>
      </x:c>
      <x:c r="R9" s="6">
        <x:v>3</x:v>
      </x:c>
      <x:c r="S9" s="6">
        <x:v>3</x:v>
      </x:c>
      <x:c r="T9" s="26">
        <x:f>(J9-10)/20+K9/100</x:f>
        <x:v>3.5999999999999996</x:v>
      </x:c>
      <x:c r="U9" s="6">
        <x:v>4</x:v>
      </x:c>
      <x:c r="V9" s="25">
        <x:f>H9/3.5</x:f>
        <x:v>10.571428571428571</x:v>
      </x:c>
      <x:c r="W9" s="28">
        <x:v>10</x:v>
      </x:c>
      <x:c r="X9" s="29"/>
    </x:row>
    <x:row r="10" spans="1:24" s="109" customFormat="1">
      <x:c r="A10" s="125" t="s">
        <x:v>37</x:v>
      </x:c>
      <x:c r="B10" s="130" t="s">
        <x:v>35</x:v>
      </x:c>
      <x:c r="C10" s="125">
        <x:v>2000</x:v>
      </x:c>
      <x:c r="D10" s="125"/>
      <x:c r="E10" s="125">
        <x:v>15</x:v>
      </x:c>
      <x:c r="F10" s="125">
        <x:v>10</x:v>
      </x:c>
      <x:c r="G10" s="125">
        <x:v>60</x:v>
      </x:c>
      <x:c r="H10" s="125">
        <x:v>37</x:v>
      </x:c>
      <x:c r="I10" s="125">
        <x:v>1</x:v>
      </x:c>
      <x:c r="J10" s="125">
        <x:v>58</x:v>
      </x:c>
      <x:c r="K10" s="113">
        <x:v>160</x:v>
      </x:c>
      <x:c r="L10" s="128"/>
      <x:c r="M10" s="114">
        <x:v>1</x:v>
      </x:c>
      <x:c r="N10" s="126">
        <x:v>3</x:v>
      </x:c>
      <x:c r="O10" s="127">
        <x:f>5+E10*3/2.4</x:f>
        <x:v>23.75</x:v>
      </x:c>
      <x:c r="P10" s="118">
        <x:v>34</x:v>
      </x:c>
      <x:c r="Q10" s="129">
        <x:f>G10/15</x:f>
        <x:v>4</x:v>
      </x:c>
      <x:c r="R10" s="126">
        <x:v>4</x:v>
      </x:c>
      <x:c r="S10" s="126">
        <x:v>4</x:v>
      </x:c>
      <x:c r="T10" s="128">
        <x:f>(J10-10)/20+K10/100</x:f>
        <x:v>4</x:v>
      </x:c>
      <x:c r="U10" s="126">
        <x:v>4</x:v>
      </x:c>
      <x:c r="V10" s="127">
        <x:f>H10/3.5</x:f>
        <x:v>10.571428571428571</x:v>
      </x:c>
      <x:c r="W10" s="118">
        <x:v>10</x:v>
      </x:c>
      <x:c r="X10" s="119"/>
    </x:row>
    <x:row r="11" spans="1:24" s="109" customFormat="1" ht="29">
      <x:c r="A11" s="125" t="s">
        <x:v>37</x:v>
      </x:c>
      <x:c r="B11" s="130" t="s">
        <x:v>116</x:v>
      </x:c>
      <x:c r="C11" s="137">
        <x:v>1000</x:v>
      </x:c>
      <x:c r="D11" s="137"/>
      <x:c r="E11" s="137">
        <x:v>18.699999999999999</x:v>
      </x:c>
      <x:c r="F11" s="137">
        <x:v>6.4000000000000004</x:v>
      </x:c>
      <x:c r="G11" s="137">
        <x:v>51</x:v>
      </x:c>
      <x:c r="H11" s="137">
        <x:v>51</x:v>
      </x:c>
      <x:c r="I11" s="137">
        <x:v>1</x:v>
      </x:c>
      <x:c r="J11" s="137">
        <x:v>42</x:v>
      </x:c>
      <x:c r="K11" s="138">
        <x:v>210</x:v>
      </x:c>
      <x:c r="L11" s="128"/>
      <x:c r="M11" s="114">
        <x:v>1</x:v>
      </x:c>
      <x:c r="N11" s="126">
        <x:v>3</x:v>
      </x:c>
      <x:c r="O11" s="127">
        <x:f>5+E11*3/2.4</x:f>
        <x:v>28.375</x:v>
      </x:c>
      <x:c r="P11" s="118">
        <x:v>34</x:v>
      </x:c>
      <x:c r="Q11" s="129">
        <x:f>G11/15</x:f>
        <x:v>3.3999999999999999</x:v>
      </x:c>
      <x:c r="R11" s="126">
        <x:v>3</x:v>
      </x:c>
      <x:c r="S11" s="126">
        <x:v>4</x:v>
      </x:c>
      <x:c r="T11" s="128">
        <x:f>(J11-10)/20+K11/100</x:f>
        <x:v>3.7000000000000002</x:v>
      </x:c>
      <x:c r="U11" s="126">
        <x:v>4</x:v>
      </x:c>
      <x:c r="V11" s="127">
        <x:f>H11/3.5</x:f>
        <x:v>14.571428571428571</x:v>
      </x:c>
      <x:c r="W11" s="118">
        <x:v>10</x:v>
      </x:c>
      <x:c r="X11" s="139" t="s">
        <x:v>217</x:v>
      </x:c>
    </x:row>
    <x:row r="12" spans="1:24" s="109" customFormat="1">
      <x:c r="A12" s="125" t="s">
        <x:v>50</x:v>
      </x:c>
      <x:c r="B12" s="130" t="s">
        <x:v>166</x:v>
      </x:c>
      <x:c r="C12" s="132">
        <x:v>2000</x:v>
      </x:c>
      <x:c r="D12" s="125"/>
      <x:c r="E12" s="125">
        <x:v>27</x:v>
      </x:c>
      <x:c r="F12" s="125">
        <x:v>76</x:v>
      </x:c>
      <x:c r="G12" s="125">
        <x:v>76</x:v>
      </x:c>
      <x:c r="H12" s="125">
        <x:v>75</x:v>
      </x:c>
      <x:c r="I12" s="125">
        <x:v>1</x:v>
      </x:c>
      <x:c r="J12" s="125">
        <x:v>64</x:v>
      </x:c>
      <x:c r="K12" s="113">
        <x:v>270</x:v>
      </x:c>
      <x:c r="L12" s="128"/>
      <x:c r="M12" s="114">
        <x:v>1</x:v>
      </x:c>
      <x:c r="N12" s="126">
        <x:v>3</x:v>
      </x:c>
      <x:c r="O12" s="127">
        <x:f>5+E12*3/2.4</x:f>
        <x:v>38.75</x:v>
      </x:c>
      <x:c r="P12" s="118"/>
      <x:c r="Q12" s="129">
        <x:f>G12/15</x:f>
        <x:v>5.0666666666666664</x:v>
      </x:c>
      <x:c r="R12" s="126">
        <x:v>5</x:v>
      </x:c>
      <x:c r="S12" s="126">
        <x:v>5</x:v>
      </x:c>
      <x:c r="T12" s="128">
        <x:f>(J12-10)/20+K12/100</x:f>
        <x:v>5.4000000000000004</x:v>
      </x:c>
      <x:c r="U12" s="126">
        <x:v>5</x:v>
      </x:c>
      <x:c r="V12" s="127">
        <x:f>H12/3.5</x:f>
        <x:v>21.428571428571427</x:v>
      </x:c>
      <x:c r="W12" s="118"/>
      <x:c r="X12" s="119"/>
    </x:row>
    <x:row r="13" spans="1:24">
      <x:c r="A13" s="5" t="s">
        <x:v>36</x:v>
      </x:c>
      <x:c r="B13" s="30" t="s">
        <x:v>2</x:v>
      </x:c>
      <x:c r="C13" s="5">
        <x:v>2000</x:v>
      </x:c>
      <x:c r="D13" s="5"/>
      <x:c r="E13" s="5">
        <x:v>23</x:v>
      </x:c>
      <x:c r="F13" s="5">
        <x:v>10</x:v>
      </x:c>
      <x:c r="G13" s="5">
        <x:v>50</x:v>
      </x:c>
      <x:c r="H13" s="5">
        <x:v>50</x:v>
      </x:c>
      <x:c r="I13" s="5">
        <x:v>1</x:v>
      </x:c>
      <x:c r="J13" s="5">
        <x:v>40</x:v>
      </x:c>
      <x:c r="K13" s="23">
        <x:v>165</x:v>
      </x:c>
      <x:c r="L13" s="26"/>
      <x:c r="M13" s="24">
        <x:v>1</x:v>
      </x:c>
      <x:c r="N13" s="6">
        <x:v>3</x:v>
      </x:c>
      <x:c r="O13" s="25">
        <x:f>5+E13*3/2.4</x:f>
        <x:v>33.75</x:v>
      </x:c>
      <x:c r="P13" s="28">
        <x:v>30</x:v>
      </x:c>
      <x:c r="Q13" s="27">
        <x:f>G13/15</x:f>
        <x:v>3.3333333333333335</x:v>
      </x:c>
      <x:c r="R13" s="6">
        <x:v>3</x:v>
      </x:c>
      <x:c r="S13" s="6">
        <x:v>3</x:v>
      </x:c>
      <x:c r="T13" s="26">
        <x:f>(J13-10)/20+K13/100</x:f>
        <x:v>3.1499999999999999</x:v>
      </x:c>
      <x:c r="U13" s="6">
        <x:v>4</x:v>
      </x:c>
      <x:c r="V13" s="25">
        <x:f>H13/3.5</x:f>
        <x:v>14.285714285714286</x:v>
      </x:c>
      <x:c r="W13" s="28">
        <x:v>14</x:v>
      </x:c>
      <x:c r="X13" s="29"/>
    </x:row>
    <x:row r="14" spans="1:24">
      <x:c r="A14" s="5" t="s">
        <x:v>36</x:v>
      </x:c>
      <x:c r="B14" s="30" t="s">
        <x:v>104</x:v>
      </x:c>
      <x:c r="C14" s="5">
        <x:v>2000</x:v>
      </x:c>
      <x:c r="D14" s="5"/>
      <x:c r="E14" s="5">
        <x:v>25</x:v>
      </x:c>
      <x:c r="F14" s="5">
        <x:v>10</x:v>
      </x:c>
      <x:c r="G14" s="5">
        <x:v>80</x:v>
      </x:c>
      <x:c r="H14" s="5">
        <x:v>75</x:v>
      </x:c>
      <x:c r="I14" s="5">
        <x:v>1</x:v>
      </x:c>
      <x:c r="J14" s="5">
        <x:v>42</x:v>
      </x:c>
      <x:c r="K14" s="23">
        <x:v>200</x:v>
      </x:c>
      <x:c r="L14" s="26"/>
      <x:c r="M14" s="24">
        <x:v>1</x:v>
      </x:c>
      <x:c r="N14" s="6">
        <x:v>4</x:v>
      </x:c>
      <x:c r="O14" s="25">
        <x:f>5+E14*3/2.4</x:f>
        <x:v>36.25</x:v>
      </x:c>
      <x:c r="P14" s="28">
        <x:v>45</x:v>
      </x:c>
      <x:c r="Q14" s="27">
        <x:f>G14/15</x:f>
        <x:v>5.333333333333333</x:v>
      </x:c>
      <x:c r="R14" s="6">
        <x:v>5</x:v>
      </x:c>
      <x:c r="S14" s="6">
        <x:v>5</x:v>
      </x:c>
      <x:c r="T14" s="26">
        <x:f>(J14-10)/20+K14/100</x:f>
        <x:v>3.6000000000000001</x:v>
      </x:c>
      <x:c r="U14" s="6">
        <x:v>4</x:v>
      </x:c>
      <x:c r="V14" s="25">
        <x:f>H14/3.5</x:f>
        <x:v>21.428571428571427</x:v>
      </x:c>
      <x:c r="W14" s="28">
        <x:v>20</x:v>
      </x:c>
      <x:c r="X14" s="29"/>
    </x:row>
    <x:row r="15" spans="1:24">
      <x:c r="A15" s="5" t="s">
        <x:v>36</x:v>
      </x:c>
      <x:c r="B15" s="30" t="s">
        <x:v>103</x:v>
      </x:c>
      <x:c r="C15" s="5">
        <x:v>2000</x:v>
      </x:c>
      <x:c r="D15" s="5"/>
      <x:c r="E15" s="5">
        <x:v>25</x:v>
      </x:c>
      <x:c r="F15" s="5">
        <x:v>10</x:v>
      </x:c>
      <x:c r="G15" s="5">
        <x:v>80</x:v>
      </x:c>
      <x:c r="H15" s="5">
        <x:v>75</x:v>
      </x:c>
      <x:c r="I15" s="5">
        <x:v>1</x:v>
      </x:c>
      <x:c r="J15" s="5">
        <x:v>42</x:v>
      </x:c>
      <x:c r="K15" s="23">
        <x:v>200</x:v>
      </x:c>
      <x:c r="L15" s="26"/>
      <x:c r="M15" s="24">
        <x:v>1</x:v>
      </x:c>
      <x:c r="N15" s="6">
        <x:v>4</x:v>
      </x:c>
      <x:c r="O15" s="25">
        <x:f>5+E15*3/2.4</x:f>
        <x:v>36.25</x:v>
      </x:c>
      <x:c r="P15" s="28">
        <x:v>45</x:v>
      </x:c>
      <x:c r="Q15" s="27">
        <x:f>G15/15</x:f>
        <x:v>5.333333333333333</x:v>
      </x:c>
      <x:c r="R15" s="6">
        <x:v>5</x:v>
      </x:c>
      <x:c r="S15" s="6">
        <x:v>5</x:v>
      </x:c>
      <x:c r="T15" s="26">
        <x:f>(J15-10)/20+K15/100</x:f>
        <x:v>3.6000000000000001</x:v>
      </x:c>
      <x:c r="U15" s="6">
        <x:v>4</x:v>
      </x:c>
      <x:c r="V15" s="25">
        <x:f>H15/3.5</x:f>
        <x:v>21.428571428571427</x:v>
      </x:c>
      <x:c r="W15" s="28">
        <x:v>20</x:v>
      </x:c>
      <x:c r="X15" s="29"/>
    </x:row>
    <x:row r="16" spans="1:24">
      <x:c r="A16" s="5" t="s">
        <x:v>39</x:v>
      </x:c>
      <x:c r="B16" s="30" t="s">
        <x:v>59</x:v>
      </x:c>
      <x:c r="C16" s="5">
        <x:v>2500</x:v>
      </x:c>
      <x:c r="D16" s="5"/>
      <x:c r="E16" s="5">
        <x:v>26</x:v>
      </x:c>
      <x:c r="F16" s="5">
        <x:v>15</x:v>
      </x:c>
      <x:c r="G16" s="5">
        <x:v>60</x:v>
      </x:c>
      <x:c r="H16" s="5">
        <x:v>76</x:v>
      </x:c>
      <x:c r="I16" s="5">
        <x:v>1</x:v>
      </x:c>
      <x:c r="J16" s="5">
        <x:v>53</x:v>
      </x:c>
      <x:c r="K16" s="23">
        <x:v>400</x:v>
      </x:c>
      <x:c r="L16" s="26"/>
      <x:c r="M16" s="24">
        <x:v>1</x:v>
      </x:c>
      <x:c r="N16" s="6">
        <x:v>4</x:v>
      </x:c>
      <x:c r="O16" s="25">
        <x:f>5+E16*3/2.4</x:f>
        <x:v>37.5</x:v>
      </x:c>
      <x:c r="P16" s="28">
        <x:v>40</x:v>
      </x:c>
      <x:c r="Q16" s="27">
        <x:f>G16/15</x:f>
        <x:v>4</x:v>
      </x:c>
      <x:c r="R16" s="6">
        <x:v>4</x:v>
      </x:c>
      <x:c r="S16" s="6">
        <x:v>4</x:v>
      </x:c>
      <x:c r="T16" s="26">
        <x:f>(J16-10)/20+K16/100</x:f>
        <x:v>6.1500000000000004</x:v>
      </x:c>
      <x:c r="U16" s="6">
        <x:v>6</x:v>
      </x:c>
      <x:c r="V16" s="25">
        <x:f>H16/3.5</x:f>
        <x:v>21.714285714285715</x:v>
      </x:c>
      <x:c r="W16" s="28">
        <x:v>20</x:v>
      </x:c>
      <x:c r="X16" s="29"/>
    </x:row>
    <x:row r="17" spans="1:24" s="4" customFormat="1">
      <x:c r="A17" s="5" t="s">
        <x:v>37</x:v>
      </x:c>
      <x:c r="B17" s="31" t="s">
        <x:v>138</x:v>
      </x:c>
      <x:c r="C17" s="5">
        <x:v>2000</x:v>
      </x:c>
      <x:c r="D17" s="5"/>
      <x:c r="E17" s="5">
        <x:v>32</x:v>
      </x:c>
      <x:c r="F17" s="5">
        <x:v>12</x:v>
      </x:c>
      <x:c r="G17" s="5">
        <x:v>70</x:v>
      </x:c>
      <x:c r="H17" s="5">
        <x:v>75</x:v>
      </x:c>
      <x:c r="I17" s="5">
        <x:v>1</x:v>
      </x:c>
      <x:c r="J17" s="5">
        <x:v>48</x:v>
      </x:c>
      <x:c r="K17" s="23">
        <x:v>200</x:v>
      </x:c>
      <x:c r="L17" s="26"/>
      <x:c r="M17" s="24">
        <x:v>1</x:v>
      </x:c>
      <x:c r="N17" s="6">
        <x:v>4</x:v>
      </x:c>
      <x:c r="O17" s="25">
        <x:f>5+E17*3/2.4</x:f>
        <x:v>45</x:v>
      </x:c>
      <x:c r="P17" s="28">
        <x:v>43</x:v>
      </x:c>
      <x:c r="Q17" s="27">
        <x:f>G17/15</x:f>
        <x:v>4.666666666666667</x:v>
      </x:c>
      <x:c r="R17" s="6">
        <x:v>5</x:v>
      </x:c>
      <x:c r="S17" s="6">
        <x:v>4</x:v>
      </x:c>
      <x:c r="T17" s="26">
        <x:f>(J17-10)/20+K17/100</x:f>
        <x:v>3.8999999999999999</x:v>
      </x:c>
      <x:c r="U17" s="6">
        <x:v>4</x:v>
      </x:c>
      <x:c r="V17" s="25">
        <x:f>H17/3.5</x:f>
        <x:v>21.428571428571427</x:v>
      </x:c>
      <x:c r="W17" s="28">
        <x:v>20</x:v>
      </x:c>
      <x:c r="X17" s="29"/>
    </x:row>
    <x:row r="18" spans="1:24" s="124" customFormat="1">
      <x:c r="A18" s="125" t="s">
        <x:v>50</x:v>
      </x:c>
      <x:c r="B18" s="121" t="s">
        <x:v>165</x:v>
      </x:c>
      <x:c r="C18" s="125">
        <x:v>1500</x:v>
      </x:c>
      <x:c r="D18" s="125"/>
      <x:c r="E18" s="125">
        <x:v>39</x:v>
      </x:c>
      <x:c r="F18" s="125">
        <x:v>51</x:v>
      </x:c>
      <x:c r="G18" s="125">
        <x:v>102</x:v>
      </x:c>
      <x:c r="H18" s="125">
        <x:v>57</x:v>
      </x:c>
      <x:c r="I18" s="125">
        <x:v>1</x:v>
      </x:c>
      <x:c r="J18" s="125">
        <x:v>24</x:v>
      </x:c>
      <x:c r="K18" s="113">
        <x:v>90</x:v>
      </x:c>
      <x:c r="L18" s="128"/>
      <x:c r="M18" s="114">
        <x:v>1</x:v>
      </x:c>
      <x:c r="N18" s="126">
        <x:v>3</x:v>
      </x:c>
      <x:c r="O18" s="127">
        <x:f>5+E18*3/2.4</x:f>
        <x:v>53.75</x:v>
      </x:c>
      <x:c r="P18" s="118"/>
      <x:c r="Q18" s="129">
        <x:f>G18/15</x:f>
        <x:v>6.7999999999999998</x:v>
      </x:c>
      <x:c r="R18" s="126">
        <x:v>7</x:v>
      </x:c>
      <x:c r="S18" s="126">
        <x:v>7</x:v>
      </x:c>
      <x:c r="T18" s="128">
        <x:f>(J18-10)/20+K18/100</x:f>
        <x:v>1.6000000000000001</x:v>
      </x:c>
      <x:c r="U18" s="126">
        <x:v>3</x:v>
      </x:c>
      <x:c r="V18" s="127">
        <x:f>H18/3.5</x:f>
        <x:v>16.285714285714285</x:v>
      </x:c>
      <x:c r="W18" s="118"/>
      <x:c r="X18" s="119"/>
    </x:row>
    <x:row r="19" spans="1:24" s="4" customFormat="1">
      <x:c r="A19" s="5" t="s">
        <x:v>36</x:v>
      </x:c>
      <x:c r="B19" s="31" t="s">
        <x:v>164</x:v>
      </x:c>
      <x:c r="C19" s="5">
        <x:v>2500</x:v>
      </x:c>
      <x:c r="D19" s="5"/>
      <x:c r="E19" s="5">
        <x:v>44</x:v>
      </x:c>
      <x:c r="F19" s="5">
        <x:v>10</x:v>
      </x:c>
      <x:c r="G19" s="5">
        <x:v>110</x:v>
      </x:c>
      <x:c r="H19" s="5">
        <x:v>75</x:v>
      </x:c>
      <x:c r="I19" s="5">
        <x:v>1</x:v>
      </x:c>
      <x:c r="J19" s="5">
        <x:v>55</x:v>
      </x:c>
      <x:c r="K19" s="23">
        <x:v>200</x:v>
      </x:c>
      <x:c r="L19" s="26"/>
      <x:c r="M19" s="24">
        <x:v>1</x:v>
      </x:c>
      <x:c r="N19" s="6">
        <x:v>5</x:v>
      </x:c>
      <x:c r="O19" s="25">
        <x:f>5+E19*3/2.4</x:f>
        <x:v>60</x:v>
      </x:c>
      <x:c r="P19" s="28">
        <x:v>73</x:v>
      </x:c>
      <x:c r="Q19" s="27">
        <x:f>G19/15</x:f>
        <x:v>7.333333333333333</x:v>
      </x:c>
      <x:c r="R19" s="6">
        <x:v>7</x:v>
      </x:c>
      <x:c r="S19" s="6">
        <x:v>7</x:v>
      </x:c>
      <x:c r="T19" s="26">
        <x:f>(J19-10)/20+K19/100</x:f>
        <x:v>4.25</x:v>
      </x:c>
      <x:c r="U19" s="6">
        <x:v>4</x:v>
      </x:c>
      <x:c r="V19" s="25">
        <x:f>H19/3.5</x:f>
        <x:v>21.428571428571427</x:v>
      </x:c>
      <x:c r="W19" s="28">
        <x:v>20</x:v>
      </x:c>
      <x:c r="X19" s="29"/>
    </x:row>
    <x:row r="20" spans="1:24">
      <x:c r="A20" s="5" t="s">
        <x:v>37</x:v>
      </x:c>
      <x:c r="B20" s="30" t="s">
        <x:v>140</x:v>
      </x:c>
      <x:c r="C20" s="5">
        <x:v>3200</x:v>
      </x:c>
      <x:c r="D20" s="5"/>
      <x:c r="E20" s="5">
        <x:v>46</x:v>
      </x:c>
      <x:c r="F20" s="5">
        <x:v>15</x:v>
      </x:c>
      <x:c r="G20" s="5">
        <x:v>100</x:v>
      </x:c>
      <x:c r="H20" s="5">
        <x:v>90</x:v>
      </x:c>
      <x:c r="I20" s="5">
        <x:v>1</x:v>
      </x:c>
      <x:c r="J20" s="5">
        <x:v>48</x:v>
      </x:c>
      <x:c r="K20" s="23">
        <x:v>160</x:v>
      </x:c>
      <x:c r="L20" s="26"/>
      <x:c r="M20" s="24">
        <x:v>1</x:v>
      </x:c>
      <x:c r="N20" s="6">
        <x:v>6</x:v>
      </x:c>
      <x:c r="O20" s="25">
        <x:f>5+E20*3/2.4</x:f>
        <x:v>62.5</x:v>
      </x:c>
      <x:c r="P20" s="28">
        <x:v>65</x:v>
      </x:c>
      <x:c r="Q20" s="27">
        <x:f>G20/15</x:f>
        <x:v>6.666666666666667</x:v>
      </x:c>
      <x:c r="R20" s="6">
        <x:v>7</x:v>
      </x:c>
      <x:c r="S20" s="6">
        <x:v>6</x:v>
      </x:c>
      <x:c r="T20" s="26">
        <x:f>(J20-10)/20+K20/100</x:f>
        <x:v>3.5</x:v>
      </x:c>
      <x:c r="U20" s="6">
        <x:v>4</x:v>
      </x:c>
      <x:c r="V20" s="25">
        <x:f>H20/3.5</x:f>
        <x:v>25.714285714285715</x:v>
      </x:c>
      <x:c r="W20" s="28">
        <x:v>24</x:v>
      </x:c>
      <x:c r="X20" s="29"/>
    </x:row>
    <x:row r="21" spans="1:24">
      <x:c r="A21" s="5" t="s">
        <x:v>39</x:v>
      </x:c>
      <x:c r="B21" s="30" t="s">
        <x:v>62</x:v>
      </x:c>
      <x:c r="C21" s="5">
        <x:v>2500</x:v>
      </x:c>
      <x:c r="D21" s="5"/>
      <x:c r="E21" s="5">
        <x:v>45</x:v>
      </x:c>
      <x:c r="F21" s="5">
        <x:v>25</x:v>
      </x:c>
      <x:c r="G21" s="5">
        <x:v>90</x:v>
      </x:c>
      <x:c r="H21" s="5">
        <x:v>76</x:v>
      </x:c>
      <x:c r="I21" s="5">
        <x:v>1</x:v>
      </x:c>
      <x:c r="J21" s="5">
        <x:v>35</x:v>
      </x:c>
      <x:c r="K21" s="23">
        <x:v>335</x:v>
      </x:c>
      <x:c r="L21" s="26"/>
      <x:c r="M21" s="24">
        <x:v>1</x:v>
      </x:c>
      <x:c r="N21" s="6">
        <x:v>6</x:v>
      </x:c>
      <x:c r="O21" s="25">
        <x:f>5+E21*3/2.4</x:f>
        <x:v>61.25</x:v>
      </x:c>
      <x:c r="P21" s="28">
        <x:v>65</x:v>
      </x:c>
      <x:c r="Q21" s="27">
        <x:f>G21/15</x:f>
        <x:v>6</x:v>
      </x:c>
      <x:c r="R21" s="6">
        <x:v>6</x:v>
      </x:c>
      <x:c r="S21" s="6">
        <x:v>6</x:v>
      </x:c>
      <x:c r="T21" s="26">
        <x:f>(J21-10)/20+K21/100</x:f>
        <x:v>4.5999999999999996</x:v>
      </x:c>
      <x:c r="U21" s="6">
        <x:v>5</x:v>
      </x:c>
      <x:c r="V21" s="25">
        <x:f>H21/3.5</x:f>
        <x:v>21.714285714285715</x:v>
      </x:c>
      <x:c r="W21" s="28">
        <x:v>20</x:v>
      </x:c>
      <x:c r="X21" s="29"/>
    </x:row>
    <x:row r="22" spans="1:24" s="4" customFormat="1">
      <x:c r="A22" s="5" t="s">
        <x:v>36</x:v>
      </x:c>
      <x:c r="B22" s="31" t="s">
        <x:v>83</x:v>
      </x:c>
      <x:c r="C22" s="5">
        <x:v>3000</x:v>
      </x:c>
      <x:c r="D22" s="5"/>
      <x:c r="E22" s="5">
        <x:v>54</x:v>
      </x:c>
      <x:c r="F22" s="5">
        <x:v>20</x:v>
      </x:c>
      <x:c r="G22" s="5">
        <x:v>120</x:v>
      </x:c>
      <x:c r="H22" s="5">
        <x:v>88</x:v>
      </x:c>
      <x:c r="I22" s="5">
        <x:v>1</x:v>
      </x:c>
      <x:c r="J22" s="5">
        <x:v>45</x:v>
      </x:c>
      <x:c r="K22" s="23">
        <x:v>195</x:v>
      </x:c>
      <x:c r="L22" s="26"/>
      <x:c r="M22" s="24">
        <x:v>1</x:v>
      </x:c>
      <x:c r="N22" s="6">
        <x:v>6</x:v>
      </x:c>
      <x:c r="O22" s="25">
        <x:f>5+E22*3/2.4</x:f>
        <x:v>72.5</x:v>
      </x:c>
      <x:c r="P22" s="28">
        <x:v>70</x:v>
      </x:c>
      <x:c r="Q22" s="27">
        <x:f>G22/15</x:f>
        <x:v>8</x:v>
      </x:c>
      <x:c r="R22" s="6">
        <x:v>8</x:v>
      </x:c>
      <x:c r="S22" s="6">
        <x:v>7</x:v>
      </x:c>
      <x:c r="T22" s="26">
        <x:f>(J22-10)/20+K22/100</x:f>
        <x:v>3.7000000000000002</x:v>
      </x:c>
      <x:c r="U22" s="6">
        <x:v>4</x:v>
      </x:c>
      <x:c r="V22" s="25">
        <x:f>H22/3.5</x:f>
        <x:v>25.142857142857142</x:v>
      </x:c>
      <x:c r="W22" s="28">
        <x:v>24</x:v>
      </x:c>
      <x:c r="X22" s="29"/>
    </x:row>
    <x:row r="23" spans="1:24" s="45" customFormat="1">
      <x:c r="A23" s="80" t="s">
        <x:v>36</x:v>
      </x:c>
      <x:c r="B23" s="60" t="s">
        <x:v>171</x:v>
      </x:c>
      <x:c r="C23" s="80">
        <x:v>3000</x:v>
      </x:c>
      <x:c r="D23" s="80"/>
      <x:c r="E23" s="80">
        <x:v>70</x:v>
      </x:c>
      <x:c r="F23" s="80">
        <x:v>25</x:v>
      </x:c>
      <x:c r="G23" s="80">
        <x:v>185</x:v>
      </x:c>
      <x:c r="H23" s="80">
        <x:v>88</x:v>
      </x:c>
      <x:c r="I23" s="80">
        <x:v>1</x:v>
      </x:c>
      <x:c r="J23" s="80">
        <x:v>40</x:v>
      </x:c>
      <x:c r="K23" s="52">
        <x:v>170</x:v>
      </x:c>
      <x:c r="L23" s="55"/>
      <x:c r="M23" s="53">
        <x:v>1</x:v>
      </x:c>
      <x:c r="N23" s="75">
        <x:v>8</x:v>
      </x:c>
      <x:c r="O23" s="54">
        <x:f>5+E23*3/2.4</x:f>
        <x:v>92.5</x:v>
      </x:c>
      <x:c r="P23" s="57"/>
      <x:c r="Q23" s="56">
        <x:f>G23/15</x:f>
        <x:v>12.333333333333334</x:v>
      </x:c>
      <x:c r="R23" s="75">
        <x:v>12</x:v>
      </x:c>
      <x:c r="S23" s="75">
        <x:v>19</x:v>
      </x:c>
      <x:c r="T23" s="55">
        <x:f>(J23-10)/20+K23/100</x:f>
        <x:v>3.2000000000000002</x:v>
      </x:c>
      <x:c r="U23" s="75">
        <x:v>3</x:v>
      </x:c>
      <x:c r="V23" s="54">
        <x:f>H23/3.5</x:f>
        <x:v>25.142857142857142</x:v>
      </x:c>
      <x:c r="W23" s="57"/>
      <x:c r="X23" s="58"/>
    </x:row>
    <x:row r="24" spans="1:24" s="45" customFormat="1">
      <x:c r="A24" s="46" t="s">
        <x:v>36</x:v>
      </x:c>
      <x:c r="B24" s="60" t="s">
        <x:v>82</x:v>
      </x:c>
      <x:c r="C24" s="46">
        <x:v>23000</x:v>
      </x:c>
      <x:c r="D24" s="46"/>
      <x:c r="E24" s="46">
        <x:v>1000</x:v>
      </x:c>
      <x:c r="F24" s="46">
        <x:v>150</x:v>
      </x:c>
      <x:c r="G24" s="46">
        <x:v>360</x:v>
      </x:c>
      <x:c r="H24" s="46">
        <x:v>280</x:v>
      </x:c>
      <x:c r="I24" s="46">
        <x:v>2</x:v>
      </x:c>
      <x:c r="J24" s="46">
        <x:v>40</x:v>
      </x:c>
      <x:c r="K24" s="52">
        <x:v>190</x:v>
      </x:c>
      <x:c r="L24" s="55"/>
      <x:c r="M24" s="53">
        <x:v>7</x:v>
      </x:c>
      <x:c r="N24" s="47">
        <x:v>12</x:v>
      </x:c>
      <x:c r="O24" s="54">
        <x:f>5+E24*3/2.4</x:f>
        <x:v>1255</x:v>
      </x:c>
      <x:c r="P24" s="57">
        <x:v>70</x:v>
      </x:c>
      <x:c r="Q24" s="56">
        <x:f>G24/15</x:f>
        <x:v>24</x:v>
      </x:c>
      <x:c r="R24" s="47">
        <x:v>24</x:v>
      </x:c>
      <x:c r="S24" s="47">
        <x:v>24</x:v>
      </x:c>
      <x:c r="T24" s="55">
        <x:f>(J24-10)/20+K24/100</x:f>
        <x:v>3.3999999999999999</x:v>
      </x:c>
      <x:c r="U24" s="47">
        <x:v>3</x:v>
      </x:c>
      <x:c r="V24" s="54">
        <x:f>H24/3.5</x:f>
        <x:v>80</x:v>
      </x:c>
      <x:c r="W24" s="57">
        <x:v>24</x:v>
      </x:c>
      <x:c r="X24" s="58"/>
    </x:row>
    <x:row r="25" spans="1:24" s="122" customFormat="1">
      <x:c r="A25" s="110"/>
      <x:c r="B25" s="121"/>
      <x:c r="C25" s="110"/>
      <x:c r="D25" s="110"/>
      <x:c r="E25" s="110"/>
      <x:c r="F25" s="110"/>
      <x:c r="G25" s="110"/>
      <x:c r="H25" s="110"/>
      <x:c r="I25" s="110"/>
      <x:c r="J25" s="110"/>
      <x:c r="K25" s="113"/>
      <x:c r="L25" s="116"/>
      <x:c r="M25" s="114"/>
      <x:c r="N25" s="111"/>
      <x:c r="O25" s="115"/>
      <x:c r="P25" s="118"/>
      <x:c r="Q25" s="117"/>
      <x:c r="R25" s="111"/>
      <x:c r="S25" s="111"/>
      <x:c r="T25" s="116"/>
      <x:c r="U25" s="111"/>
      <x:c r="V25" s="115"/>
      <x:c r="W25" s="118"/>
      <x:c r="X25" s="119"/>
    </x:row>
    <x:row r="26" spans="1:24" s="109" customFormat="1">
      <x:c r="A26" s="112" t="s">
        <x:v>162</x:v>
      </x:c>
      <x:c r="C26" s="123"/>
      <x:c r="L26" s="116"/>
      <x:c r="M26" s="111"/>
      <x:c r="N26" s="111"/>
      <x:c r="O26" s="115"/>
      <x:c r="P26" s="111"/>
      <x:c r="Q26" s="117"/>
      <x:c r="R26" s="111"/>
      <x:c r="S26" s="111"/>
      <x:c r="T26" s="116"/>
      <x:c r="U26" s="111"/>
      <x:c r="V26" s="116"/>
      <x:c r="W26" s="111"/>
      <x:c r="X26" s="119"/>
    </x:row>
    <x:row r="27" spans="1:24" s="32" customFormat="1">
      <x:c r="A27" s="110" t="s">
        <x:v>37</x:v>
      </x:c>
      <x:c r="B27" s="120" t="s">
        <x:v>33</x:v>
      </x:c>
      <x:c r="C27" s="110" t="s">
        <x:v>49</x:v>
      </x:c>
      <x:c r="D27" s="110"/>
      <x:c r="E27" s="110">
        <x:v>15</x:v>
      </x:c>
      <x:c r="F27" s="110">
        <x:v>10</x:v>
      </x:c>
      <x:c r="G27" s="110">
        <x:v>60</x:v>
      </x:c>
      <x:c r="H27" s="110">
        <x:v>1</x:v>
      </x:c>
      <x:c r="I27" s="110">
        <x:v>1</x:v>
      </x:c>
      <x:c r="J27" s="110">
        <x:v>58</x:v>
      </x:c>
      <x:c r="K27" s="113">
        <x:v>160</x:v>
      </x:c>
      <x:c r="L27" s="116"/>
      <x:c r="M27" s="114">
        <x:v>1</x:v>
      </x:c>
      <x:c r="N27" s="111">
        <x:v>4</x:v>
      </x:c>
      <x:c r="O27" s="115">
        <x:f>5+E27*3/2.4</x:f>
        <x:v>23.75</x:v>
      </x:c>
      <x:c r="P27" s="118">
        <x:v>34</x:v>
      </x:c>
      <x:c r="Q27" s="117">
        <x:f>G27/15</x:f>
        <x:v>4</x:v>
      </x:c>
      <x:c r="R27" s="111">
        <x:v>4</x:v>
      </x:c>
      <x:c r="S27" s="111">
        <x:v>4</x:v>
      </x:c>
      <x:c r="T27" s="116">
        <x:f>(J27-10)/20+K27/100</x:f>
        <x:v>4</x:v>
      </x:c>
      <x:c r="U27" s="111">
        <x:v>4</x:v>
      </x:c>
      <x:c r="V27" s="115">
        <x:f>H27/3.5</x:f>
        <x:v>0.2857142857142857</x:v>
      </x:c>
      <x:c r="W27" s="118">
        <x:v>10</x:v>
      </x:c>
      <x:c r="X27" s="58"/>
    </x:row>
    <x:row r="28" spans="1:24" s="32" customFormat="1">
      <x:c r="A28" s="110" t="s">
        <x:v>36</x:v>
      </x:c>
      <x:c r="B28" s="121" t="s">
        <x:v>169</x:v>
      </x:c>
      <x:c r="C28" s="110">
        <x:v>1</x:v>
      </x:c>
      <x:c r="D28" s="110"/>
      <x:c r="E28" s="110">
        <x:v>0.42999999999999999</x:v>
      </x:c>
      <x:c r="F28" s="110">
        <x:v>10</x:v>
      </x:c>
      <x:c r="G28" s="110">
        <x:v>10</x:v>
      </x:c>
      <x:c r="H28" s="110">
        <x:v>0</x:v>
      </x:c>
      <x:c r="I28" s="110">
        <x:v>0</x:v>
      </x:c>
      <x:c r="J28" s="110">
        <x:v>9.6999999999999993</x:v>
      </x:c>
      <x:c r="K28" s="113">
        <x:v>12</x:v>
      </x:c>
      <x:c r="L28" s="116"/>
      <x:c r="M28" s="114">
        <x:v>1</x:v>
      </x:c>
      <x:c r="N28" s="111">
        <x:v>3</x:v>
      </x:c>
      <x:c r="O28" s="115">
        <x:f>5+E28*3/2.4</x:f>
        <x:v>5.5374999999999996</x:v>
      </x:c>
      <x:c r="P28" s="118">
        <x:v>70</x:v>
      </x:c>
      <x:c r="Q28" s="117">
        <x:f>G28/15</x:f>
        <x:v>0.66666666666666663</x:v>
      </x:c>
      <x:c r="R28" s="111">
        <x:v>0</x:v>
      </x:c>
      <x:c r="S28" s="111">
        <x:v>1</x:v>
      </x:c>
      <x:c r="T28" s="116">
        <x:f>(J28-10)/20+K28/100</x:f>
        <x:v>0.10499999999999995</x:v>
      </x:c>
      <x:c r="U28" s="111">
        <x:v>2</x:v>
      </x:c>
      <x:c r="V28" s="115">
        <x:f>H28/3.5</x:f>
        <x:v>0</x:v>
      </x:c>
      <x:c r="W28" s="118">
        <x:v>24</x:v>
      </x:c>
      <x:c r="X28" s="58"/>
    </x:row>
    <x:row r="29" spans="1:24" s="32" customFormat="1">
      <x:c r="A29" s="106"/>
      <x:c r="B29" s="107"/>
      <x:c r="C29" s="106"/>
      <x:c r="D29" s="106"/>
      <x:c r="E29" s="106"/>
      <x:c r="F29" s="106"/>
      <x:c r="G29" s="106"/>
      <x:c r="H29" s="106"/>
      <x:c r="I29" s="106"/>
      <x:c r="J29" s="106"/>
      <x:c r="K29" s="106"/>
      <x:c r="L29" s="55"/>
      <x:c r="M29" s="53"/>
      <x:c r="N29" s="75"/>
      <x:c r="O29" s="54"/>
      <x:c r="P29" s="108"/>
      <x:c r="Q29" s="56"/>
      <x:c r="R29" s="75"/>
      <x:c r="S29" s="75"/>
      <x:c r="T29" s="55"/>
      <x:c r="U29" s="75"/>
      <x:c r="V29" s="54"/>
      <x:c r="W29" s="108"/>
      <x:c r="X29" s="58"/>
    </x:row>
    <x:row r="30" spans="1:24" s="32" customFormat="1">
      <x:c r="A30" s="106"/>
      <x:c r="B30" s="107"/>
      <x:c r="C30" s="106"/>
      <x:c r="D30" s="106"/>
      <x:c r="E30" s="106"/>
      <x:c r="F30" s="106"/>
      <x:c r="G30" s="106"/>
      <x:c r="H30" s="106"/>
      <x:c r="I30" s="106"/>
      <x:c r="J30" s="106"/>
      <x:c r="K30" s="106"/>
      <x:c r="L30" s="55"/>
      <x:c r="M30" s="53"/>
      <x:c r="N30" s="75"/>
      <x:c r="O30" s="54"/>
      <x:c r="P30" s="108"/>
      <x:c r="Q30" s="56"/>
      <x:c r="R30" s="75"/>
      <x:c r="S30" s="75"/>
      <x:c r="T30" s="55"/>
      <x:c r="U30" s="75"/>
      <x:c r="V30" s="54"/>
      <x:c r="W30" s="108"/>
      <x:c r="X30" s="58"/>
    </x:row>
    <x:row r="31" spans="12:24">
      <x:c r="L31" s="26"/>
      <x:c r="M31" s="6"/>
      <x:c r="N31" s="6"/>
      <x:c r="O31" s="25"/>
      <x:c r="P31" s="6"/>
      <x:c r="Q31" s="27"/>
      <x:c r="R31" s="6"/>
      <x:c r="S31" s="6"/>
      <x:c r="T31" s="26"/>
      <x:c r="U31" s="6"/>
      <x:c r="V31" s="26"/>
      <x:c r="W31" s="6"/>
      <x:c r="X31" s="29"/>
    </x:row>
    <x:row r="32" spans="1:24">
      <x:c r="A32" s="22" t="s">
        <x:v>147</x:v>
      </x:c>
      <x:c r="C32" s="35" t="s">
        <x:v>215</x:v>
      </x:c>
      <x:c r="L32" s="26"/>
      <x:c r="M32" s="6"/>
      <x:c r="N32" s="6"/>
      <x:c r="O32" s="25"/>
      <x:c r="P32" s="6"/>
      <x:c r="Q32" s="27"/>
      <x:c r="R32" s="6"/>
      <x:c r="S32" s="6"/>
      <x:c r="T32" s="26"/>
      <x:c r="U32" s="6"/>
      <x:c r="V32" s="26"/>
      <x:c r="W32" s="6"/>
      <x:c r="X32" s="29"/>
    </x:row>
    <x:row r="33" spans="1:24" ht="15">
      <x:c r="A33" s="5" t="s">
        <x:v>39</x:v>
      </x:c>
      <x:c r="B33" s="30" t="s">
        <x:v>153</x:v>
      </x:c>
      <x:c r="C33" s="5">
        <x:v>2500</x:v>
      </x:c>
      <x:c r="D33" s="5"/>
      <x:c r="E33" s="5">
        <x:v>10</x:v>
      </x:c>
      <x:c r="F33" s="5">
        <x:v>16</x:v>
      </x:c>
      <x:c r="G33" s="5">
        <x:v>35</x:v>
      </x:c>
      <x:c r="H33" s="5">
        <x:v>76</x:v>
      </x:c>
      <x:c r="I33" s="5">
        <x:v>1</x:v>
      </x:c>
      <x:c r="J33" s="5">
        <x:v>45</x:v>
      </x:c>
      <x:c r="K33" s="5">
        <x:v>320</x:v>
      </x:c>
      <x:c r="L33" s="26"/>
      <x:c r="M33" s="6">
        <x:v>1</x:v>
      </x:c>
      <x:c r="N33" s="6">
        <x:v>3</x:v>
      </x:c>
      <x:c r="O33" s="25">
        <x:f>5+E33*3/2.4</x:f>
        <x:v>17.5</x:v>
      </x:c>
      <x:c r="P33" s="28">
        <x:v>25</x:v>
      </x:c>
      <x:c r="Q33" s="27">
        <x:f>G33/15</x:f>
        <x:v>2.3333333333333335</x:v>
      </x:c>
      <x:c r="R33" s="6">
        <x:v>3</x:v>
      </x:c>
      <x:c r="S33" s="6">
        <x:v>2</x:v>
      </x:c>
      <x:c r="T33" s="26">
        <x:f>(J33-10)/20+K33/100</x:f>
        <x:v>4.9500000000000002</x:v>
      </x:c>
      <x:c r="U33" s="6">
        <x:v>5</x:v>
      </x:c>
      <x:c r="V33" s="25">
        <x:f>H33/3.5</x:f>
        <x:v>21.714285714285715</x:v>
      </x:c>
      <x:c r="W33" s="6">
        <x:v>7</x:v>
      </x:c>
      <x:c r="X33" s="29" t="s">
        <x:v>102</x:v>
      </x:c>
    </x:row>
    <x:row r="34" spans="1:24" ht="15">
      <x:c r="A34" s="5" t="s">
        <x:v>36</x:v>
      </x:c>
      <x:c r="B34" s="30" t="s">
        <x:v>20</x:v>
      </x:c>
      <x:c r="C34" s="5">
        <x:v>1800</x:v>
      </x:c>
      <x:c r="D34" s="5"/>
      <x:c r="E34" s="5">
        <x:v>11</x:v>
      </x:c>
      <x:c r="F34" s="5">
        <x:v>5</x:v>
      </x:c>
      <x:c r="G34" s="5">
        <x:v>35</x:v>
      </x:c>
      <x:c r="H34" s="5">
        <x:v>75</x:v>
      </x:c>
      <x:c r="I34" s="5">
        <x:v>1</x:v>
      </x:c>
      <x:c r="J34" s="5">
        <x:v>40</x:v>
      </x:c>
      <x:c r="K34" s="5">
        <x:v>190</x:v>
      </x:c>
      <x:c r="L34" s="26"/>
      <x:c r="M34" s="6">
        <x:v>1</x:v>
      </x:c>
      <x:c r="N34" s="6">
        <x:v>3</x:v>
      </x:c>
      <x:c r="O34" s="25">
        <x:f>5+E34*3/2.4</x:f>
        <x:v>18.75</x:v>
      </x:c>
      <x:c r="P34" s="28">
        <x:v>25</x:v>
      </x:c>
      <x:c r="Q34" s="27">
        <x:f>G34/15</x:f>
        <x:v>2.3333333333333335</x:v>
      </x:c>
      <x:c r="R34" s="6">
        <x:v>3</x:v>
      </x:c>
      <x:c r="S34" s="6">
        <x:v>2</x:v>
      </x:c>
      <x:c r="T34" s="26">
        <x:f>(J34-10)/20+K34/100</x:f>
        <x:v>3.3999999999999999</x:v>
      </x:c>
      <x:c r="U34" s="6">
        <x:v>4</x:v>
      </x:c>
      <x:c r="V34" s="25">
        <x:f>H34/3.5</x:f>
        <x:v>21.428571428571427</x:v>
      </x:c>
      <x:c r="W34" s="6">
        <x:v>7</x:v>
      </x:c>
      <x:c r="X34" s="29" t="s">
        <x:v>102</x:v>
      </x:c>
    </x:row>
    <x:row r="35" spans="1:24" ht="15">
      <x:c r="A35" s="5" t="s">
        <x:v>46</x:v>
      </x:c>
      <x:c r="B35" s="30" t="s">
        <x:v>152</x:v>
      </x:c>
      <x:c r="C35" s="34">
        <x:v>2000</x:v>
      </x:c>
      <x:c r="D35" s="5"/>
      <x:c r="E35" s="5">
        <x:v>15.4</x:v>
      </x:c>
      <x:c r="F35" s="5">
        <x:v>25</x:v>
      </x:c>
      <x:c r="G35" s="5">
        <x:v>51</x:v>
      </x:c>
      <x:c r="H35" s="5">
        <x:v>75</x:v>
      </x:c>
      <x:c r="I35" s="5">
        <x:v>1</x:v>
      </x:c>
      <x:c r="J35" s="5">
        <x:v>38</x:v>
      </x:c>
      <x:c r="K35" s="23">
        <x:v>200</x:v>
      </x:c>
      <x:c r="L35" s="26"/>
      <x:c r="M35" s="24">
        <x:v>1</x:v>
      </x:c>
      <x:c r="N35" s="6">
        <x:v>3</x:v>
      </x:c>
      <x:c r="O35" s="25">
        <x:f>5+E35*3/2.4</x:f>
        <x:v>24.250000000000004</x:v>
      </x:c>
      <x:c r="P35" s="28"/>
      <x:c r="Q35" s="27">
        <x:f>G35/15</x:f>
        <x:v>3.3999999999999999</x:v>
      </x:c>
      <x:c r="R35" s="6">
        <x:v>3</x:v>
      </x:c>
      <x:c r="S35" s="6">
        <x:v>1</x:v>
      </x:c>
      <x:c r="T35" s="26">
        <x:f>(J35-10)/20+K35/100</x:f>
        <x:v>3.3999999999999999</x:v>
      </x:c>
      <x:c r="U35" s="6">
        <x:v>4</x:v>
      </x:c>
      <x:c r="V35" s="25">
        <x:f>H35/3.5</x:f>
        <x:v>21.428571428571427</x:v>
      </x:c>
      <x:c r="W35" s="6">
        <x:v>7</x:v>
      </x:c>
      <x:c r="X35" s="29" t="s">
        <x:v>102</x:v>
      </x:c>
    </x:row>
    <x:row r="36" spans="1:24" ht="15">
      <x:c r="A36" s="5" t="s">
        <x:v>37</x:v>
      </x:c>
      <x:c r="B36" s="30" t="s">
        <x:v>61</x:v>
      </x:c>
      <x:c r="C36" s="5">
        <x:v>2000</x:v>
      </x:c>
      <x:c r="D36" s="5"/>
      <x:c r="E36" s="5">
        <x:v>18</x:v>
      </x:c>
      <x:c r="F36" s="5">
        <x:v>5</x:v>
      </x:c>
      <x:c r="G36" s="5">
        <x:v>25</x:v>
      </x:c>
      <x:c r="H36" s="5">
        <x:v>76</x:v>
      </x:c>
      <x:c r="I36" s="5">
        <x:v>1</x:v>
      </x:c>
      <x:c r="J36" s="5">
        <x:v>60</x:v>
      </x:c>
      <x:c r="K36" s="5">
        <x:v>160</x:v>
      </x:c>
      <x:c r="L36" s="26"/>
      <x:c r="M36" s="6">
        <x:v>1</x:v>
      </x:c>
      <x:c r="N36" s="6">
        <x:v>3</x:v>
      </x:c>
      <x:c r="O36" s="25">
        <x:f>5+E36*3/2.4</x:f>
        <x:v>27.5</x:v>
      </x:c>
      <x:c r="P36" s="28">
        <x:v>25</x:v>
      </x:c>
      <x:c r="Q36" s="27">
        <x:f>G36/15</x:f>
        <x:v>1.6666666666666667</x:v>
      </x:c>
      <x:c r="R36" s="6">
        <x:v>2</x:v>
      </x:c>
      <x:c r="S36" s="6">
        <x:v>2</x:v>
      </x:c>
      <x:c r="T36" s="26">
        <x:f>(J36-10)/20+K36/100</x:f>
        <x:v>4.0999999999999996</x:v>
      </x:c>
      <x:c r="U36" s="6">
        <x:v>4</x:v>
      </x:c>
      <x:c r="V36" s="25">
        <x:f>H36/3.5</x:f>
        <x:v>21.714285714285715</x:v>
      </x:c>
      <x:c r="W36" s="6">
        <x:v>7</x:v>
      </x:c>
      <x:c r="X36" s="29" t="s">
        <x:v>102</x:v>
      </x:c>
    </x:row>
    <x:row r="37" spans="1:24" ht="15">
      <x:c r="A37" s="5" t="s">
        <x:v>36</x:v>
      </x:c>
      <x:c r="B37" s="30" t="s">
        <x:v>24</x:v>
      </x:c>
      <x:c r="C37" s="5">
        <x:v>1800</x:v>
      </x:c>
      <x:c r="D37" s="5"/>
      <x:c r="E37" s="5">
        <x:v>24</x:v>
      </x:c>
      <x:c r="F37" s="5">
        <x:v>16</x:v>
      </x:c>
      <x:c r="G37" s="5">
        <x:v>80</x:v>
      </x:c>
      <x:c r="H37" s="5">
        <x:v>75</x:v>
      </x:c>
      <x:c r="I37" s="5">
        <x:v>1</x:v>
      </x:c>
      <x:c r="J37" s="5">
        <x:v>40</x:v>
      </x:c>
      <x:c r="K37" s="5">
        <x:v>155</x:v>
      </x:c>
      <x:c r="L37" s="26"/>
      <x:c r="M37" s="6">
        <x:v>1</x:v>
      </x:c>
      <x:c r="N37" s="6">
        <x:v>4</x:v>
      </x:c>
      <x:c r="O37" s="25">
        <x:f>5+E37*3/2.4</x:f>
        <x:v>35</x:v>
      </x:c>
      <x:c r="P37" s="28"/>
      <x:c r="Q37" s="27">
        <x:f>G37/15</x:f>
        <x:v>5.333333333333333</x:v>
      </x:c>
      <x:c r="R37" s="6">
        <x:v>5</x:v>
      </x:c>
      <x:c r="S37" s="6">
        <x:v>5</x:v>
      </x:c>
      <x:c r="T37" s="26">
        <x:f>(J37-10)/20+K37/100</x:f>
        <x:v>3.0499999999999998</x:v>
      </x:c>
      <x:c r="U37" s="6">
        <x:v>3</x:v>
      </x:c>
      <x:c r="V37" s="25">
        <x:f>H37/3.5</x:f>
        <x:v>21.428571428571427</x:v>
      </x:c>
      <x:c r="W37" s="6">
        <x:v>7</x:v>
      </x:c>
      <x:c r="X37" s="29" t="s">
        <x:v>102</x:v>
      </x:c>
    </x:row>
    <x:row r="38" spans="1:1">
      <x:c r="A38" t="s">
        <x:v>40</x:v>
      </x:c>
    </x:row>
    <x:row r="39" spans="1:24" s="4" customFormat="1" ht="15">
      <x:c r="A39" s="5" t="s">
        <x:v>37</x:v>
      </x:c>
      <x:c r="B39" s="30" t="s">
        <x:v>105</x:v>
      </x:c>
      <x:c r="C39" s="5">
        <x:v>7000</x:v>
      </x:c>
      <x:c r="D39" s="5">
        <x:v>120</x:v>
      </x:c>
      <x:c r="E39" s="5">
        <x:v>2</x:v>
      </x:c>
      <x:c r="F39" s="5">
        <x:v>0</x:v>
      </x:c>
      <x:c r="G39" s="5">
        <x:v>0</x:v>
      </x:c>
      <x:c r="H39" s="5">
        <x:v>40</x:v>
      </x:c>
      <x:c r="I39" s="5">
        <x:v>1</x:v>
      </x:c>
      <x:c r="J39" s="5">
        <x:v>0</x:v>
      </x:c>
      <x:c r="K39" s="5">
        <x:v>0</x:v>
      </x:c>
      <x:c r="M39" s="6">
        <x:v>5</x:v>
      </x:c>
      <x:c r="N39" s="6">
        <x:v>2</x:v>
      </x:c>
      <x:c r="O39" s="25">
        <x:f>5+E39*3/2.4</x:f>
        <x:v>7.5</x:v>
      </x:c>
      <x:c r="P39" s="6">
        <x:v>12</x:v>
      </x:c>
      <x:c r="Q39" s="27">
        <x:f>G39/15</x:f>
        <x:v>0</x:v>
      </x:c>
      <x:c r="R39" s="6">
        <x:v>0</x:v>
      </x:c>
      <x:c r="S39" s="6">
        <x:v>0</x:v>
      </x:c>
      <x:c r="T39" s="26">
        <x:f>(J39-10)/20+K39/100</x:f>
        <x:v>-0.5</x:v>
      </x:c>
      <x:c r="U39" s="6">
        <x:v>1</x:v>
      </x:c>
      <x:c r="V39" s="25">
        <x:f>H39*D39/500</x:f>
        <x:v>9.5999999999999996</x:v>
      </x:c>
      <x:c r="W39" s="6">
        <x:v>2</x:v>
      </x:c>
      <x:c r="X39" s="33" t="s">
        <x:v>109</x:v>
      </x:c>
    </x:row>
    <x:row r="40" spans="1:24" s="4" customFormat="1" ht="15">
      <x:c r="A40" s="5" t="s">
        <x:v>37</x:v>
      </x:c>
      <x:c r="B40" s="8" t="s">
        <x:v>106</x:v>
      </x:c>
      <x:c r="C40" s="5">
        <x:v>12000</x:v>
      </x:c>
      <x:c r="D40" s="5">
        <x:v>330</x:v>
      </x:c>
      <x:c r="E40" s="5">
        <x:v>2</x:v>
      </x:c>
      <x:c r="F40" s="5">
        <x:v>0</x:v>
      </x:c>
      <x:c r="G40" s="5">
        <x:v>0</x:v>
      </x:c>
      <x:c r="H40" s="5">
        <x:v>40</x:v>
      </x:c>
      <x:c r="I40" s="5">
        <x:v>1</x:v>
      </x:c>
      <x:c r="J40" s="5">
        <x:v>0</x:v>
      </x:c>
      <x:c r="K40" s="5">
        <x:v>0</x:v>
      </x:c>
      <x:c r="M40" s="6">
        <x:v>6</x:v>
      </x:c>
      <x:c r="N40" s="6">
        <x:v>2</x:v>
      </x:c>
      <x:c r="O40" s="25">
        <x:f>5+E40*3/2.4</x:f>
        <x:v>7.5</x:v>
      </x:c>
      <x:c r="P40" s="6">
        <x:v>12</x:v>
      </x:c>
      <x:c r="Q40" s="27">
        <x:f>G40/15</x:f>
        <x:v>0</x:v>
      </x:c>
      <x:c r="R40" s="6">
        <x:v>0</x:v>
      </x:c>
      <x:c r="S40" s="6">
        <x:v>0</x:v>
      </x:c>
      <x:c r="T40" s="26">
        <x:f>(J40-10)/20+K40/100</x:f>
        <x:v>-0.5</x:v>
      </x:c>
      <x:c r="U40" s="6">
        <x:v>1</x:v>
      </x:c>
      <x:c r="V40" s="25">
        <x:f>H40*D40/500</x:f>
        <x:v>26.399999999999999</x:v>
      </x:c>
      <x:c r="W40" s="6">
        <x:v>2</x:v>
      </x:c>
      <x:c r="X40" s="33" t="s">
        <x:v>110</x:v>
      </x:c>
    </x:row>
    <x:row r="41" spans="1:24" s="4" customFormat="1" ht="30">
      <x:c r="A41" s="5" t="s">
        <x:v>39</x:v>
      </x:c>
      <x:c r="B41" s="30" t="s">
        <x:v>182</x:v>
      </x:c>
      <x:c r="C41" s="5">
        <x:v>9300</x:v>
      </x:c>
      <x:c r="D41" s="5">
        <x:v>20</x:v>
      </x:c>
      <x:c r="E41" s="5">
        <x:v>3.6000000000000001</x:v>
      </x:c>
      <x:c r="F41" s="5">
        <x:v>0</x:v>
      </x:c>
      <x:c r="G41" s="5">
        <x:v>0</x:v>
      </x:c>
      <x:c r="H41" s="5">
        <x:v>76</x:v>
      </x:c>
      <x:c r="I41" s="5">
        <x:v>1</x:v>
      </x:c>
      <x:c r="J41" s="5">
        <x:v>0</x:v>
      </x:c>
      <x:c r="K41" s="5">
        <x:v>0</x:v>
      </x:c>
      <x:c r="M41" s="6">
        <x:v>6</x:v>
      </x:c>
      <x:c r="N41" s="6">
        <x:v>3</x:v>
      </x:c>
      <x:c r="O41" s="25">
        <x:f>5+E41*3/2.4</x:f>
        <x:v>9.5</x:v>
      </x:c>
      <x:c r="P41" s="6">
        <x:v>15</x:v>
      </x:c>
      <x:c r="Q41" s="27">
        <x:f>G41/15</x:f>
        <x:v>0</x:v>
      </x:c>
      <x:c r="R41" s="6">
        <x:v>0</x:v>
      </x:c>
      <x:c r="S41" s="6">
        <x:v>0</x:v>
      </x:c>
      <x:c r="T41" s="26">
        <x:f>(J41-10)/20+K41/100</x:f>
        <x:v>-0.5</x:v>
      </x:c>
      <x:c r="U41" s="6">
        <x:v>1</x:v>
      </x:c>
      <x:c r="V41" s="25">
        <x:f>H41*D41/100</x:f>
        <x:v>15.199999999999999</x:v>
      </x:c>
      <x:c r="W41" s="6">
        <x:v>2</x:v>
      </x:c>
      <x:c r="X41" s="33" t="s">
        <x:v>109</x:v>
      </x:c>
    </x:row>
    <x:row r="42" spans="1:24" s="4" customFormat="1" ht="30">
      <x:c r="A42" s="5" t="s">
        <x:v>39</x:v>
      </x:c>
      <x:c r="B42" s="8" t="s">
        <x:v>175</x:v>
      </x:c>
      <x:c r="C42" s="5">
        <x:v>10000</x:v>
      </x:c>
      <x:c r="D42" s="5">
        <x:v>12</x:v>
      </x:c>
      <x:c r="E42" s="5">
        <x:v>5</x:v>
      </x:c>
      <x:c r="F42" s="5">
        <x:v>0</x:v>
      </x:c>
      <x:c r="G42" s="5">
        <x:v>0</x:v>
      </x:c>
      <x:c r="H42" s="5">
        <x:v>85</x:v>
      </x:c>
      <x:c r="I42" s="5">
        <x:v>1</x:v>
      </x:c>
      <x:c r="J42" s="5">
        <x:v>0</x:v>
      </x:c>
      <x:c r="K42" s="5">
        <x:v>0</x:v>
      </x:c>
      <x:c r="M42" s="6">
        <x:v>6</x:v>
      </x:c>
      <x:c r="N42" s="6"/>
      <x:c r="O42" s="25">
        <x:f>5+E42*3/2.4</x:f>
        <x:v>11.25</x:v>
      </x:c>
      <x:c r="P42" s="6"/>
      <x:c r="Q42" s="27">
        <x:f>G42/15</x:f>
        <x:v>0</x:v>
      </x:c>
      <x:c r="R42" s="6"/>
      <x:c r="S42" s="6"/>
      <x:c r="T42" s="26">
        <x:f>(J42-10)/20+K42/100</x:f>
        <x:v>-0.5</x:v>
      </x:c>
      <x:c r="U42" s="6"/>
      <x:c r="V42" s="25">
        <x:f>H42*D42/100</x:f>
        <x:v>10.199999999999999</x:v>
      </x:c>
      <x:c r="W42" s="6"/>
      <x:c r="X42" s="29"/>
    </x:row>
    <x:row r="43" spans="1:24" s="4" customFormat="1" ht="15">
      <x:c r="A43" s="5" t="s">
        <x:v>36</x:v>
      </x:c>
      <x:c r="B43" s="30" t="s">
        <x:v>108</x:v>
      </x:c>
      <x:c r="C43" s="5">
        <x:v>8000</x:v>
      </x:c>
      <x:c r="D43" s="5">
        <x:v>20</x:v>
      </x:c>
      <x:c r="E43" s="5">
        <x:v>7.4000000000000004</x:v>
      </x:c>
      <x:c r="F43" s="5">
        <x:v>0</x:v>
      </x:c>
      <x:c r="G43" s="5">
        <x:v>0</x:v>
      </x:c>
      <x:c r="H43" s="5">
        <x:v>88</x:v>
      </x:c>
      <x:c r="I43" s="5">
        <x:v>1</x:v>
      </x:c>
      <x:c r="J43" s="5">
        <x:v>0</x:v>
      </x:c>
      <x:c r="K43" s="5">
        <x:v>0</x:v>
      </x:c>
      <x:c r="M43" s="6">
        <x:v>5</x:v>
      </x:c>
      <x:c r="N43" s="6">
        <x:v>3</x:v>
      </x:c>
      <x:c r="O43" s="25">
        <x:f>5+E43*3/2.4</x:f>
        <x:v>14.250000000000002</x:v>
      </x:c>
      <x:c r="P43" s="6">
        <x:v>15</x:v>
      </x:c>
      <x:c r="Q43" s="27">
        <x:f>G43/15</x:f>
        <x:v>0</x:v>
      </x:c>
      <x:c r="R43" s="6">
        <x:v>0</x:v>
      </x:c>
      <x:c r="S43" s="6">
        <x:v>0</x:v>
      </x:c>
      <x:c r="T43" s="26">
        <x:f>(J43-10)/20+K43/100</x:f>
        <x:v>-0.5</x:v>
      </x:c>
      <x:c r="U43" s="6">
        <x:v>1</x:v>
      </x:c>
      <x:c r="V43" s="25">
        <x:f>H43*D43/100</x:f>
        <x:v>17.600000000000001</x:v>
      </x:c>
      <x:c r="W43" s="6">
        <x:v>2</x:v>
      </x:c>
      <x:c r="X43" s="33" t="s">
        <x:v>110</x:v>
      </x:c>
    </x:row>
    <x:row r="44" spans="1:24" s="4" customFormat="1" ht="15">
      <x:c r="A44" s="5" t="s">
        <x:v>37</x:v>
      </x:c>
      <x:c r="B44" s="30" t="s">
        <x:v>79</x:v>
      </x:c>
      <x:c r="C44" s="5">
        <x:v>1800</x:v>
      </x:c>
      <x:c r="D44" s="5">
        <x:v>600</x:v>
      </x:c>
      <x:c r="E44" s="5">
        <x:v>9</x:v>
      </x:c>
      <x:c r="F44" s="5">
        <x:v>0</x:v>
      </x:c>
      <x:c r="G44" s="5">
        <x:v>0</x:v>
      </x:c>
      <x:c r="H44" s="5">
        <x:v>12</x:v>
      </x:c>
      <x:c r="I44" s="5">
        <x:v>4</x:v>
      </x:c>
      <x:c r="J44" s="5">
        <x:v>67</x:v>
      </x:c>
      <x:c r="K44" s="5">
        <x:v>282</x:v>
      </x:c>
      <x:c r="M44" s="6">
        <x:v>3</x:v>
      </x:c>
      <x:c r="N44" s="6">
        <x:v>2</x:v>
      </x:c>
      <x:c r="O44" s="25">
        <x:f>5+E44*3/2.4</x:f>
        <x:v>16.25</x:v>
      </x:c>
      <x:c r="P44" s="6">
        <x:v>15</x:v>
      </x:c>
      <x:c r="Q44" s="27">
        <x:f>G44/15</x:f>
        <x:v>0</x:v>
      </x:c>
      <x:c r="R44" s="6">
        <x:v>1</x:v>
      </x:c>
      <x:c r="S44" s="6">
        <x:v>1</x:v>
      </x:c>
      <x:c r="T44" s="26">
        <x:f>(J44-10)/20+K44/100</x:f>
        <x:v>5.6699999999999999</x:v>
      </x:c>
      <x:c r="U44" s="6">
        <x:v>5</x:v>
      </x:c>
      <x:c r="V44" s="25">
        <x:f>H44*D44/1000</x:f>
        <x:v>7.2000000000000002</x:v>
      </x:c>
      <x:c r="W44" s="6">
        <x:v>4</x:v>
      </x:c>
      <x:c r="X44" s="33" t="s">
        <x:v>212</x:v>
      </x:c>
    </x:row>
    <x:row r="45" spans="1:24" s="4" customFormat="1" ht="15">
      <x:c r="A45" s="5" t="s">
        <x:v>36</x:v>
      </x:c>
      <x:c r="B45" s="30" t="s">
        <x:v>183</x:v>
      </x:c>
      <x:c r="C45" s="5">
        <x:v>2200</x:v>
      </x:c>
      <x:c r="D45" s="5">
        <x:v>800</x:v>
      </x:c>
      <x:c r="E45" s="5">
        <x:v>22</x:v>
      </x:c>
      <x:c r="F45" s="5">
        <x:v>10</x:v>
      </x:c>
      <x:c r="G45" s="5">
        <x:v>80</x:v>
      </x:c>
      <x:c r="H45" s="5">
        <x:v>20</x:v>
      </x:c>
      <x:c r="I45" s="5">
        <x:v>4</x:v>
      </x:c>
      <x:c r="J45" s="5">
        <x:v>40</x:v>
      </x:c>
      <x:c r="K45" s="5">
        <x:v>200</x:v>
      </x:c>
      <x:c r="M45" s="6">
        <x:v>3</x:v>
      </x:c>
      <x:c r="N45" s="6">
        <x:v>3</x:v>
      </x:c>
      <x:c r="O45" s="25">
        <x:f>5+E45*3/2.4</x:f>
        <x:v>32.5</x:v>
      </x:c>
      <x:c r="P45" s="6">
        <x:v>33</x:v>
      </x:c>
      <x:c r="Q45" s="27">
        <x:f>G45/15</x:f>
        <x:v>5.333333333333333</x:v>
      </x:c>
      <x:c r="R45" s="6">
        <x:v>5</x:v>
      </x:c>
      <x:c r="S45" s="6">
        <x:v>5</x:v>
      </x:c>
      <x:c r="T45" s="26">
        <x:f>(J45-10)/20+K45/100</x:f>
        <x:v>3.5</x:v>
      </x:c>
      <x:c r="U45" s="6">
        <x:v>4</x:v>
      </x:c>
      <x:c r="V45" s="25">
        <x:f>H45*D45/1000</x:f>
        <x:v>16</x:v>
      </x:c>
      <x:c r="W45" s="6">
        <x:v>5</x:v>
      </x:c>
      <x:c r="X45" s="33" t="s">
        <x:v>212</x:v>
      </x:c>
    </x:row>
    <x:row r="46" spans="1:24" s="4" customFormat="1" ht="15">
      <x:c r="A46" s="5" t="s">
        <x:v>44</x:v>
      </x:c>
      <x:c r="B46" s="30" t="s">
        <x:v>26</x:v>
      </x:c>
      <x:c r="C46" s="5">
        <x:v>2400</x:v>
      </x:c>
      <x:c r="D46" s="5">
        <x:v>240</x:v>
      </x:c>
      <x:c r="E46" s="5">
        <x:v>3</x:v>
      </x:c>
      <x:c r="F46" s="5">
        <x:v>0</x:v>
      </x:c>
      <x:c r="G46" s="5">
        <x:v>0</x:v>
      </x:c>
      <x:c r="H46" s="5">
        <x:v>25</x:v>
      </x:c>
      <x:c r="I46" s="5">
        <x:v>1</x:v>
      </x:c>
      <x:c r="J46" s="5">
        <x:v>47</x:v>
      </x:c>
      <x:c r="K46" s="5">
        <x:v>200</x:v>
      </x:c>
      <x:c r="M46" s="6">
        <x:v>3</x:v>
      </x:c>
      <x:c r="N46" s="6">
        <x:v>2</x:v>
      </x:c>
      <x:c r="O46" s="25">
        <x:f>5+E46*3/2.4</x:f>
        <x:v>8.75</x:v>
      </x:c>
      <x:c r="P46" s="6">
        <x:v>14</x:v>
      </x:c>
      <x:c r="Q46" s="27">
        <x:f>G46/15</x:f>
        <x:v>0</x:v>
      </x:c>
      <x:c r="R46" s="6">
        <x:v>1</x:v>
      </x:c>
      <x:c r="S46" s="6">
        <x:v>1</x:v>
      </x:c>
      <x:c r="T46" s="26">
        <x:f>(J46-10)/20+K46/100</x:f>
        <x:v>3.8500000000000001</x:v>
      </x:c>
      <x:c r="U46" s="6">
        <x:v>4</x:v>
      </x:c>
      <x:c r="V46" s="25">
        <x:f>H46*D46/1000</x:f>
        <x:v>6</x:v>
      </x:c>
      <x:c r="W46" s="6">
        <x:v>4</x:v>
      </x:c>
      <x:c r="X46" s="33" t="s">
        <x:v>212</x:v>
      </x:c>
    </x:row>
    <x:row r="47" spans="1:24" s="32" customFormat="1">
      <x:c r="A47" s="5"/>
      <x:c r="B47" s="8"/>
      <x:c r="C47" s="5"/>
      <x:c r="D47" s="5"/>
      <x:c r="E47" s="5"/>
      <x:c r="F47" s="5"/>
      <x:c r="G47" s="5"/>
      <x:c r="H47" s="5"/>
      <x:c r="I47" s="5"/>
      <x:c r="J47" s="5"/>
      <x:c r="K47" s="5"/>
      <x:c r="L47" s="4"/>
      <x:c r="M47" s="6"/>
      <x:c r="N47" s="6"/>
      <x:c r="O47" s="25"/>
      <x:c r="P47" s="6"/>
      <x:c r="Q47" s="6"/>
      <x:c r="R47" s="6"/>
      <x:c r="S47" s="6"/>
      <x:c r="T47" s="6"/>
      <x:c r="U47" s="6"/>
      <x:c r="V47" s="6"/>
      <x:c r="W47" s="6"/>
      <x:c r="X47" s="29"/>
    </x:row>
    <x:row r="48" spans="1:3">
      <x:c r="A48" t="s">
        <x:v>156</x:v>
      </x:c>
      <x:c r="C48" s="35" t="s">
        <x:v>215</x:v>
      </x:c>
    </x:row>
    <x:row r="49" spans="1:24" s="4" customFormat="1" ht="30">
      <x:c r="A49" s="5" t="s">
        <x:v>36</x:v>
      </x:c>
      <x:c r="B49" s="30" t="s">
        <x:v>88</x:v>
      </x:c>
      <x:c r="C49" s="34">
        <x:v>3000</x:v>
      </x:c>
      <x:c r="D49" s="5">
        <x:v>20</x:v>
      </x:c>
      <x:c r="E49" s="5">
        <x:v>7.4000000000000004</x:v>
      </x:c>
      <x:c r="F49" s="5">
        <x:v>0</x:v>
      </x:c>
      <x:c r="G49" s="5">
        <x:v>0</x:v>
      </x:c>
      <x:c r="H49" s="5">
        <x:v>88</x:v>
      </x:c>
      <x:c r="I49" s="5">
        <x:v>1</x:v>
      </x:c>
      <x:c r="J49" s="5">
        <x:v>0</x:v>
      </x:c>
      <x:c r="K49" s="5">
        <x:v>0</x:v>
      </x:c>
      <x:c r="M49" s="6">
        <x:v>2</x:v>
      </x:c>
      <x:c r="N49" s="6">
        <x:v>3</x:v>
      </x:c>
      <x:c r="O49" s="25">
        <x:f>5+E49*3/2.4</x:f>
        <x:v>14.250000000000002</x:v>
      </x:c>
      <x:c r="P49" s="6">
        <x:v>15</x:v>
      </x:c>
      <x:c r="Q49" s="27">
        <x:f>G49/15</x:f>
        <x:v>0</x:v>
      </x:c>
      <x:c r="R49" s="6">
        <x:v>0</x:v>
      </x:c>
      <x:c r="S49" s="6">
        <x:v>0</x:v>
      </x:c>
      <x:c r="T49" s="26">
        <x:f>(J49-10)/20+K49/100</x:f>
        <x:v>-0.5</x:v>
      </x:c>
      <x:c r="U49" s="6">
        <x:v>1</x:v>
      </x:c>
      <x:c r="V49" s="25">
        <x:f>H49/3.5</x:f>
        <x:v>25.142857142857142</x:v>
      </x:c>
      <x:c r="W49" s="6">
        <x:v>8</x:v>
      </x:c>
      <x:c r="X49" s="84" t="s">
        <x:v>189</x:v>
      </x:c>
    </x:row>
    <x:row r="50" spans="1:24" s="32" customFormat="1" ht="15">
      <x:c r="A50" s="5" t="s">
        <x:v>36</x:v>
      </x:c>
      <x:c r="B50" s="8" t="s">
        <x:v>154</x:v>
      </x:c>
      <x:c r="C50" s="5">
        <x:v>300</x:v>
      </x:c>
      <x:c r="D50" s="5">
        <x:v>13</x:v>
      </x:c>
      <x:c r="E50" s="5">
        <x:v>0.29999999999999999</x:v>
      </x:c>
      <x:c r="F50" s="5">
        <x:v>0</x:v>
      </x:c>
      <x:c r="G50" s="5">
        <x:v>0</x:v>
      </x:c>
      <x:c r="H50" s="5">
        <x:v>37</x:v>
      </x:c>
      <x:c r="I50" s="5">
        <x:v>1</x:v>
      </x:c>
      <x:c r="J50" s="5">
        <x:v>0</x:v>
      </x:c>
      <x:c r="K50" s="5">
        <x:v>0</x:v>
      </x:c>
      <x:c r="L50" s="4"/>
      <x:c r="M50" s="6">
        <x:v>1</x:v>
      </x:c>
      <x:c r="N50" s="6"/>
      <x:c r="O50" s="25">
        <x:f>5+E50*3/2.4</x:f>
        <x:v>5.375</x:v>
      </x:c>
      <x:c r="P50" s="28"/>
      <x:c r="Q50" s="27">
        <x:f>G50/15</x:f>
        <x:v>0</x:v>
      </x:c>
      <x:c r="R50" s="6"/>
      <x:c r="S50" s="6"/>
      <x:c r="T50" s="26">
        <x:f>(J50-10)/20+K50/100</x:f>
        <x:v>-0.5</x:v>
      </x:c>
      <x:c r="U50" s="6"/>
      <x:c r="V50" s="25">
        <x:f>H50/3.5</x:f>
        <x:v>10.571428571428571</x:v>
      </x:c>
      <x:c r="W50" s="6"/>
      <x:c r="X50" s="29"/>
    </x:row>
    <x:row r="51" spans="1:24" s="32" customFormat="1" ht="60">
      <x:c r="A51" s="5" t="s">
        <x:v>36</x:v>
      </x:c>
      <x:c r="B51" s="30" t="s">
        <x:v>112</x:v>
      </x:c>
      <x:c r="C51" s="34">
        <x:v>1500</x:v>
      </x:c>
      <x:c r="D51" s="5">
        <x:v>13</x:v>
      </x:c>
      <x:c r="E51" s="5">
        <x:v>0.80000000000000004</x:v>
      </x:c>
      <x:c r="F51" s="5">
        <x:v>0</x:v>
      </x:c>
      <x:c r="G51" s="5">
        <x:v>0</x:v>
      </x:c>
      <x:c r="H51" s="5">
        <x:v>50</x:v>
      </x:c>
      <x:c r="I51" s="5">
        <x:v>1</x:v>
      </x:c>
      <x:c r="J51" s="5">
        <x:v>0</x:v>
      </x:c>
      <x:c r="K51" s="5">
        <x:v>0</x:v>
      </x:c>
      <x:c r="L51" s="4"/>
      <x:c r="M51" s="6">
        <x:v>1</x:v>
      </x:c>
      <x:c r="N51" s="6">
        <x:v>2</x:v>
      </x:c>
      <x:c r="O51" s="25">
        <x:f>5+E51*3/2.4</x:f>
        <x:v>6</x:v>
      </x:c>
      <x:c r="P51" s="6">
        <x:v>12</x:v>
      </x:c>
      <x:c r="Q51" s="27">
        <x:f>G51/15</x:f>
        <x:v>0</x:v>
      </x:c>
      <x:c r="R51" s="6">
        <x:v>0</x:v>
      </x:c>
      <x:c r="S51" s="6">
        <x:v>0</x:v>
      </x:c>
      <x:c r="T51" s="26">
        <x:f>(J51-10)/20+K51/100</x:f>
        <x:v>-0.5</x:v>
      </x:c>
      <x:c r="U51" s="6">
        <x:v>1</x:v>
      </x:c>
      <x:c r="V51" s="25">
        <x:f>H51/3.5</x:f>
        <x:v>14.285714285714286</x:v>
      </x:c>
      <x:c r="W51" s="6">
        <x:v>5</x:v>
      </x:c>
      <x:c r="X51" s="33" t="s">
        <x:v>198</x:v>
      </x:c>
    </x:row>
    <x:row r="52" spans="1:24" s="32" customFormat="1" ht="15">
      <x:c r="A52" s="5" t="s">
        <x:v>39</x:v>
      </x:c>
      <x:c r="B52" s="30" t="s">
        <x:v>155</x:v>
      </x:c>
      <x:c r="C52" s="34">
        <x:v>2000</x:v>
      </x:c>
      <x:c r="D52" s="5">
        <x:v>20</x:v>
      </x:c>
      <x:c r="E52" s="5">
        <x:v>3.6000000000000001</x:v>
      </x:c>
      <x:c r="F52" s="5">
        <x:v>0</x:v>
      </x:c>
      <x:c r="G52" s="5">
        <x:v>0</x:v>
      </x:c>
      <x:c r="H52" s="5">
        <x:v>76</x:v>
      </x:c>
      <x:c r="I52" s="5">
        <x:v>1</x:v>
      </x:c>
      <x:c r="J52" s="5">
        <x:v>0</x:v>
      </x:c>
      <x:c r="K52" s="5">
        <x:v>0</x:v>
      </x:c>
      <x:c r="L52" s="4"/>
      <x:c r="M52" s="6">
        <x:v>2</x:v>
      </x:c>
      <x:c r="N52" s="6">
        <x:v>3</x:v>
      </x:c>
      <x:c r="O52" s="25">
        <x:f>5+E52*3/2.4</x:f>
        <x:v>9.5</x:v>
      </x:c>
      <x:c r="P52" s="6">
        <x:v>15</x:v>
      </x:c>
      <x:c r="Q52" s="27">
        <x:f>G52/15</x:f>
        <x:v>0</x:v>
      </x:c>
      <x:c r="R52" s="6">
        <x:v>0</x:v>
      </x:c>
      <x:c r="S52" s="6">
        <x:v>0</x:v>
      </x:c>
      <x:c r="T52" s="26">
        <x:f>(J52-10)/20+K52/100</x:f>
        <x:v>-0.5</x:v>
      </x:c>
      <x:c r="U52" s="6">
        <x:v>1</x:v>
      </x:c>
      <x:c r="V52" s="25">
        <x:f>H52/3.5</x:f>
        <x:v>21.714285714285715</x:v>
      </x:c>
      <x:c r="W52" s="6">
        <x:v>7</x:v>
      </x:c>
      <x:c r="X52" s="33" t="s">
        <x:v>186</x:v>
      </x:c>
    </x:row>
    <x:row r="53" spans="1:24" s="32" customFormat="1" ht="60">
      <x:c r="A53" s="5" t="s">
        <x:v>39</x:v>
      </x:c>
      <x:c r="B53" s="42" t="s">
        <x:v>203</x:v>
      </x:c>
      <x:c r="C53" s="5">
        <x:v>1600</x:v>
      </x:c>
      <x:c r="D53" s="5">
        <x:v>20</x:v>
      </x:c>
      <x:c r="E53" s="5">
        <x:v>0.5</x:v>
      </x:c>
      <x:c r="F53" s="5">
        <x:v>0</x:v>
      </x:c>
      <x:c r="G53" s="5">
        <x:v>0</x:v>
      </x:c>
      <x:c r="H53" s="5">
        <x:v>45</x:v>
      </x:c>
      <x:c r="I53" s="5">
        <x:v>1</x:v>
      </x:c>
      <x:c r="J53" s="5">
        <x:v>0</x:v>
      </x:c>
      <x:c r="K53" s="5">
        <x:v>0</x:v>
      </x:c>
      <x:c r="L53" s="4"/>
      <x:c r="M53" s="6">
        <x:v>1</x:v>
      </x:c>
      <x:c r="N53" s="6">
        <x:v>2</x:v>
      </x:c>
      <x:c r="O53" s="39">
        <x:f>5+E53*3/2.4</x:f>
        <x:v>5.625</x:v>
      </x:c>
      <x:c r="P53" s="6">
        <x:v>10</x:v>
      </x:c>
      <x:c r="Q53" s="41">
        <x:f>G53/15</x:f>
        <x:v>0</x:v>
      </x:c>
      <x:c r="R53" s="6">
        <x:v>0</x:v>
      </x:c>
      <x:c r="S53" s="6">
        <x:v>0</x:v>
      </x:c>
      <x:c r="T53" s="40">
        <x:f>(J53-10)/20+K53/100</x:f>
        <x:v>-0.5</x:v>
      </x:c>
      <x:c r="U53" s="6">
        <x:v>1</x:v>
      </x:c>
      <x:c r="V53" s="39">
        <x:f>H53/3.5</x:f>
        <x:v>12.857142857142858</x:v>
      </x:c>
      <x:c r="W53" s="6">
        <x:v>4</x:v>
      </x:c>
      <x:c r="X53" s="33" t="s">
        <x:v>198</x:v>
      </x:c>
    </x:row>
    <x:row r="54" spans="1:24" s="32" customFormat="1" ht="60">
      <x:c r="A54" s="125" t="s">
        <x:v>39</x:v>
      </x:c>
      <x:c r="B54" s="130" t="s">
        <x:v>117</x:v>
      </x:c>
      <x:c r="C54" s="132">
        <x:v>3000</x:v>
      </x:c>
      <x:c r="D54" s="125">
        <x:v>10</x:v>
      </x:c>
      <x:c r="E54" s="125">
        <x:v>1.3</x:v>
      </x:c>
      <x:c r="F54" s="125">
        <x:v>0</x:v>
      </x:c>
      <x:c r="G54" s="125">
        <x:v>0</x:v>
      </x:c>
      <x:c r="H54" s="125">
        <x:v>57</x:v>
      </x:c>
      <x:c r="I54" s="125">
        <x:v>1</x:v>
      </x:c>
      <x:c r="J54" s="125">
        <x:v>0</x:v>
      </x:c>
      <x:c r="K54" s="125">
        <x:v>0</x:v>
      </x:c>
      <x:c r="L54" s="124"/>
      <x:c r="M54" s="126">
        <x:v>2</x:v>
      </x:c>
      <x:c r="N54" s="126">
        <x:v>4</x:v>
      </x:c>
      <x:c r="O54" s="127">
        <x:f>5+E54*3/2.4</x:f>
        <x:v>6.625</x:v>
      </x:c>
      <x:c r="P54" s="126">
        <x:v>11</x:v>
      </x:c>
      <x:c r="Q54" s="129">
        <x:f>G54/15</x:f>
        <x:v>0</x:v>
      </x:c>
      <x:c r="R54" s="126">
        <x:v>0</x:v>
      </x:c>
      <x:c r="S54" s="126">
        <x:v>0</x:v>
      </x:c>
      <x:c r="T54" s="128">
        <x:f>(J54-10)/20+K54/100</x:f>
        <x:v>-0.5</x:v>
      </x:c>
      <x:c r="U54" s="126">
        <x:v>1</x:v>
      </x:c>
      <x:c r="V54" s="127">
        <x:f>H54/3.5</x:f>
        <x:v>16.285714285714285</x:v>
      </x:c>
      <x:c r="W54" s="126">
        <x:v>5</x:v>
      </x:c>
      <x:c r="X54" s="131" t="s">
        <x:v>198</x:v>
      </x:c>
    </x:row>
    <x:row r="56" spans="1:1">
      <x:c r="A56" t="s">
        <x:v>80</x:v>
      </x:c>
    </x:row>
    <x:row r="57" spans="1:24" s="4" customFormat="1" ht="15">
      <x:c r="A57" s="5" t="s">
        <x:v>37</x:v>
      </x:c>
      <x:c r="B57" s="8" t="s">
        <x:v>111</x:v>
      </x:c>
      <x:c r="C57" s="5">
        <x:v>20000</x:v>
      </x:c>
      <x:c r="D57" s="5">
        <x:v>2</x:v>
      </x:c>
      <x:c r="E57" s="5">
        <x:v>27</x:v>
      </x:c>
      <x:c r="F57" s="5">
        <x:v>12</x:v>
      </x:c>
      <x:c r="G57" s="5">
        <x:v>50</x:v>
      </x:c>
      <x:c r="H57" s="5">
        <x:v>155</x:v>
      </x:c>
      <x:c r="I57" s="5">
        <x:v>1</x:v>
      </x:c>
      <x:c r="J57" s="5">
        <x:v>39</x:v>
      </x:c>
      <x:c r="K57" s="5">
        <x:v>230</x:v>
      </x:c>
      <x:c r="M57" s="6">
        <x:v>7</x:v>
      </x:c>
      <x:c r="N57" s="6"/>
      <x:c r="P57" s="6"/>
      <x:c r="Q57" s="6"/>
      <x:c r="R57" s="6"/>
      <x:c r="S57" s="6"/>
      <x:c r="T57" s="6"/>
      <x:c r="U57" s="6"/>
      <x:c r="V57" s="6"/>
      <x:c r="W57" s="6"/>
      <x:c r="X57" s="7"/>
    </x:row>
    <x:row r="58" spans="2:2">
      <x:c r="B58" s="66" t="s">
        <x:v>191</x:v>
      </x:c>
    </x:row>
    <x:row r="59" s="38" customFormat="1"/>
    <x:row r="60" spans="1:24" s="38" customFormat="1">
      <x:c r="A60" s="43" t="s">
        <x:v>202</x:v>
      </x:c>
      <x:c r="B60" s="43"/>
      <x:c r="C60" s="43"/>
      <x:c r="D60" s="43"/>
      <x:c r="E60" s="43"/>
      <x:c r="F60" s="43"/>
      <x:c r="G60" s="43"/>
      <x:c r="H60" s="43"/>
      <x:c r="I60" s="43"/>
      <x:c r="J60" s="43"/>
      <x:c r="K60" s="43"/>
      <x:c r="L60" s="43"/>
      <x:c r="M60" s="43"/>
      <x:c r="N60" s="43"/>
      <x:c r="O60" s="43"/>
      <x:c r="P60" s="43"/>
      <x:c r="Q60" s="43"/>
      <x:c r="R60" s="43"/>
      <x:c r="S60" s="43"/>
      <x:c r="T60" s="43"/>
      <x:c r="U60" s="43"/>
      <x:c r="V60" s="43"/>
      <x:c r="W60" s="43"/>
      <x:c r="X60" s="43"/>
    </x:row>
    <x:row r="61" spans="1:24" s="38" customFormat="1" ht="90">
      <x:c r="A61" s="46" t="s">
        <x:v>39</x:v>
      </x:c>
      <x:c r="B61" s="59" t="s">
        <x:v>77</x:v>
      </x:c>
      <x:c r="C61" s="46">
        <x:v>12400</x:v>
      </x:c>
      <x:c r="D61" s="46">
        <x:v>2</x:v>
      </x:c>
      <x:c r="E61" s="46">
        <x:v>52</x:v>
      </x:c>
      <x:c r="F61" s="46">
        <x:v>60</x:v>
      </x:c>
      <x:c r="G61" s="46">
        <x:v>110</x:v>
      </x:c>
      <x:c r="H61" s="46">
        <x:v>152</x:v>
      </x:c>
      <x:c r="I61" s="46">
        <x:v>1</x:v>
      </x:c>
      <x:c r="J61" s="46">
        <x:v>28</x:v>
      </x:c>
      <x:c r="K61" s="46">
        <x:v>140</x:v>
      </x:c>
      <x:c r="L61" s="67">
        <x:f>C61/3000</x:f>
        <x:v>4.1333333333333337</x:v>
      </x:c>
      <x:c r="M61" s="47">
        <x:v>4</x:v>
      </x:c>
      <x:c r="N61" s="47">
        <x:v>6</x:v>
      </x:c>
      <x:c r="O61" s="68">
        <x:f>5+E61*3/2.4</x:f>
        <x:v>70</x:v>
      </x:c>
      <x:c r="P61" s="57">
        <x:v>80</x:v>
      </x:c>
      <x:c r="Q61" s="67">
        <x:f>G61/15</x:f>
        <x:v>7.333333333333333</x:v>
      </x:c>
      <x:c r="R61" s="47">
        <x:v>7</x:v>
      </x:c>
      <x:c r="S61" s="47">
        <x:v>7</x:v>
      </x:c>
      <x:c r="T61" s="69">
        <x:f>(J61-10)/20+K61/100</x:f>
        <x:v>2.2999999999999998</x:v>
      </x:c>
      <x:c r="U61" s="47">
        <x:v>3</x:v>
      </x:c>
      <x:c r="V61" s="68">
        <x:f>H61/10</x:f>
        <x:v>15.199999999999999</x:v>
      </x:c>
      <x:c r="W61" s="57">
        <x:v>15</x:v>
      </x:c>
      <x:c r="X61" s="84" t="s">
        <x:v>125</x:v>
      </x:c>
    </x:row>
    <x:row r="62" spans="1:24" s="38" customFormat="1" ht="90">
      <x:c r="A62" s="46" t="s">
        <x:v>36</x:v>
      </x:c>
      <x:c r="B62" s="59" t="s">
        <x:v>90</x:v>
      </x:c>
      <x:c r="C62" s="46">
        <x:v>13000</x:v>
      </x:c>
      <x:c r="D62" s="46">
        <x:v>2</x:v>
      </x:c>
      <x:c r="E62" s="46">
        <x:v>24</x:v>
      </x:c>
      <x:c r="F62" s="46">
        <x:v>10</x:v>
      </x:c>
      <x:c r="G62" s="46">
        <x:v>30</x:v>
      </x:c>
      <x:c r="H62" s="46">
        <x:v>150</x:v>
      </x:c>
      <x:c r="I62" s="46">
        <x:v>1</x:v>
      </x:c>
      <x:c r="J62" s="46">
        <x:v>42</x:v>
      </x:c>
      <x:c r="K62" s="46">
        <x:v>215</x:v>
      </x:c>
      <x:c r="L62" s="67">
        <x:f>C62/3000</x:f>
        <x:v>4.333333333333333</x:v>
      </x:c>
      <x:c r="M62" s="47">
        <x:v>5</x:v>
      </x:c>
      <x:c r="N62" s="47">
        <x:v>5</x:v>
      </x:c>
      <x:c r="O62" s="68">
        <x:f>5+E62*3/2.4</x:f>
        <x:v>35</x:v>
      </x:c>
      <x:c r="P62" s="57">
        <x:v>25</x:v>
      </x:c>
      <x:c r="Q62" s="67">
        <x:f>G62/15</x:f>
        <x:v>2</x:v>
      </x:c>
      <x:c r="R62" s="47">
        <x:v>2</x:v>
      </x:c>
      <x:c r="S62" s="47">
        <x:v>2</x:v>
      </x:c>
      <x:c r="T62" s="69">
        <x:f>(J62-10)/20+K62/100</x:f>
        <x:v>3.75</x:v>
      </x:c>
      <x:c r="U62" s="47">
        <x:v>4</x:v>
      </x:c>
      <x:c r="V62" s="68">
        <x:f>H62/10</x:f>
        <x:v>15</x:v>
      </x:c>
      <x:c r="W62" s="57">
        <x:v>15</x:v>
      </x:c>
      <x:c r="X62" s="33" t="s">
        <x:v>125</x:v>
      </x:c>
    </x:row>
    <x:row r="63" spans="1:24" s="109" customFormat="1" ht="60">
      <x:c r="A63" s="125" t="s">
        <x:v>36</x:v>
      </x:c>
      <x:c r="B63" s="130" t="s">
        <x:v>192</x:v>
      </x:c>
      <x:c r="C63" s="125">
        <x:v>8000</x:v>
      </x:c>
      <x:c r="D63" s="125">
        <x:v>2</x:v>
      </x:c>
      <x:c r="E63" s="125">
        <x:v>68</x:v>
      </x:c>
      <x:c r="F63" s="125">
        <x:v>62</x:v>
      </x:c>
      <x:c r="G63" s="125">
        <x:v>150</x:v>
      </x:c>
      <x:c r="H63" s="125">
        <x:v>380</x:v>
      </x:c>
      <x:c r="I63" s="125">
        <x:v>1</x:v>
      </x:c>
      <x:c r="J63" s="125">
        <x:v>40</x:v>
      </x:c>
      <x:c r="K63" s="125">
        <x:v>120</x:v>
      </x:c>
      <x:c r="L63" s="67">
        <x:f>C63/3000</x:f>
        <x:v>2.6666666666666665</x:v>
      </x:c>
      <x:c r="M63" s="126">
        <x:v>3</x:v>
      </x:c>
      <x:c r="N63" s="126">
        <x:v>7</x:v>
      </x:c>
      <x:c r="O63" s="68">
        <x:f>5+E63*3/2.4</x:f>
        <x:v>90</x:v>
      </x:c>
      <x:c r="P63" s="118">
        <x:v>25</x:v>
      </x:c>
      <x:c r="Q63" s="67">
        <x:f>G63/15</x:f>
        <x:v>10</x:v>
      </x:c>
      <x:c r="R63" s="126">
        <x:v>10</x:v>
      </x:c>
      <x:c r="S63" s="126">
        <x:v>10</x:v>
      </x:c>
      <x:c r="T63" s="69">
        <x:f>(J63-10)/20+K63/100</x:f>
        <x:v>2.7000000000000002</x:v>
      </x:c>
      <x:c r="U63" s="126">
        <x:v>3</x:v>
      </x:c>
      <x:c r="V63" s="68">
        <x:f>H63/10</x:f>
        <x:v>38</x:v>
      </x:c>
      <x:c r="W63" s="118">
        <x:v>15</x:v>
      </x:c>
      <x:c r="X63" s="131" t="s">
        <x:v>225</x:v>
      </x:c>
    </x:row>
    <x:row r="64" spans="1:24" s="38" customFormat="1" ht="90">
      <x:c r="A64" s="46" t="s">
        <x:v>37</x:v>
      </x:c>
      <x:c r="B64" s="48" t="s">
        <x:v>176</x:v>
      </x:c>
      <x:c r="C64" s="46">
        <x:v>11000</x:v>
      </x:c>
      <x:c r="D64" s="46">
        <x:v>4</x:v>
      </x:c>
      <x:c r="E64" s="46">
        <x:v>10</x:v>
      </x:c>
      <x:c r="F64" s="46">
        <x:v>6</x:v>
      </x:c>
      <x:c r="G64" s="46">
        <x:v>13</x:v>
      </x:c>
      <x:c r="H64" s="46">
        <x:v>105</x:v>
      </x:c>
      <x:c r="I64" s="46">
        <x:v>1</x:v>
      </x:c>
      <x:c r="J64" s="46">
        <x:v>72</x:v>
      </x:c>
      <x:c r="K64" s="46">
        <x:v>320</x:v>
      </x:c>
      <x:c r="L64" s="67">
        <x:f>C64/3000</x:f>
        <x:v>3.6666666666666665</x:v>
      </x:c>
      <x:c r="M64" s="47">
        <x:v>4</x:v>
      </x:c>
      <x:c r="N64" s="47">
        <x:v>4</x:v>
      </x:c>
      <x:c r="O64" s="68">
        <x:f>5+E64*3/2.4</x:f>
        <x:v>17.5</x:v>
      </x:c>
      <x:c r="P64" s="57">
        <x:v>20</x:v>
      </x:c>
      <x:c r="Q64" s="67">
        <x:f>G64/15</x:f>
        <x:v>0.8666666666666667</x:v>
      </x:c>
      <x:c r="R64" s="47">
        <x:v>1</x:v>
      </x:c>
      <x:c r="S64" s="47">
        <x:v>1</x:v>
      </x:c>
      <x:c r="T64" s="69">
        <x:f>(J64-10)/20+K64/100</x:f>
        <x:v>6.3000000000000007</x:v>
      </x:c>
      <x:c r="U64" s="47">
        <x:v>5</x:v>
      </x:c>
      <x:c r="V64" s="68">
        <x:f>H64/10</x:f>
        <x:v>10.5</x:v>
      </x:c>
      <x:c r="W64" s="57">
        <x:v>10</x:v>
      </x:c>
      <x:c r="X64" s="84" t="s">
        <x:v>230</x:v>
      </x:c>
    </x:row>
    <x:row r="65" spans="1:24" s="38" customFormat="1" ht="90">
      <x:c r="A65" s="46" t="s">
        <x:v>37</x:v>
      </x:c>
      <x:c r="B65" s="59" t="s">
        <x:v>131</x:v>
      </x:c>
      <x:c r="C65" s="46">
        <x:v>11000</x:v>
      </x:c>
      <x:c r="D65" s="46">
        <x:v>3</x:v>
      </x:c>
      <x:c r="E65" s="46">
        <x:v>23</x:v>
      </x:c>
      <x:c r="F65" s="46">
        <x:v>12</x:v>
      </x:c>
      <x:c r="G65" s="46">
        <x:v>30</x:v>
      </x:c>
      <x:c r="H65" s="46">
        <x:v>105</x:v>
      </x:c>
      <x:c r="I65" s="46">
        <x:v>1</x:v>
      </x:c>
      <x:c r="J65" s="46">
        <x:v>39</x:v>
      </x:c>
      <x:c r="K65" s="46">
        <x:v>190</x:v>
      </x:c>
      <x:c r="L65" s="67">
        <x:f>C65/3000</x:f>
        <x:v>3.6666666666666665</x:v>
      </x:c>
      <x:c r="M65" s="47">
        <x:v>4</x:v>
      </x:c>
      <x:c r="N65" s="47">
        <x:v>4</x:v>
      </x:c>
      <x:c r="O65" s="68">
        <x:f>5+E65*3/2.4</x:f>
        <x:v>33.75</x:v>
      </x:c>
      <x:c r="P65" s="57">
        <x:v>25</x:v>
      </x:c>
      <x:c r="Q65" s="67">
        <x:f>G65/15</x:f>
        <x:v>2</x:v>
      </x:c>
      <x:c r="R65" s="47">
        <x:v>2</x:v>
      </x:c>
      <x:c r="S65" s="47">
        <x:v>2</x:v>
      </x:c>
      <x:c r="T65" s="69">
        <x:f>(J65-10)/20+K65/100</x:f>
        <x:v>3.3499999999999996</x:v>
      </x:c>
      <x:c r="U65" s="47">
        <x:v>4</x:v>
      </x:c>
      <x:c r="V65" s="68">
        <x:f>H65/10</x:f>
        <x:v>10.5</x:v>
      </x:c>
      <x:c r="W65" s="57">
        <x:v>10</x:v>
      </x:c>
      <x:c r="X65" s="33" t="s">
        <x:v>230</x:v>
      </x:c>
    </x:row>
    <x:row r="66" spans="1:24" s="38" customFormat="1" ht="75">
      <x:c r="A66" s="46" t="s">
        <x:v>37</x:v>
      </x:c>
      <x:c r="B66" s="48" t="s">
        <x:v>130</x:v>
      </x:c>
      <x:c r="C66" s="46">
        <x:v>9600</x:v>
      </x:c>
      <x:c r="D66" s="46">
        <x:v>2</x:v>
      </x:c>
      <x:c r="E66" s="46">
        <x:v>15</x:v>
      </x:c>
      <x:c r="F66" s="46">
        <x:v>10</x:v>
      </x:c>
      <x:c r="G66" s="46">
        <x:v>44</x:v>
      </x:c>
      <x:c r="H66" s="46">
        <x:v>75</x:v>
      </x:c>
      <x:c r="I66" s="46">
        <x:v>1</x:v>
      </x:c>
      <x:c r="J66" s="46">
        <x:v>58</x:v>
      </x:c>
      <x:c r="K66" s="46">
        <x:v>160</x:v>
      </x:c>
      <x:c r="L66" s="67">
        <x:f>C66/3000</x:f>
        <x:v>3.2000000000000002</x:v>
      </x:c>
      <x:c r="M66" s="47">
        <x:v>4</x:v>
      </x:c>
      <x:c r="N66" s="47">
        <x:v>3</x:v>
      </x:c>
      <x:c r="O66" s="68">
        <x:f>5+E66*3/2.4</x:f>
        <x:v>23.75</x:v>
      </x:c>
      <x:c r="P66" s="57">
        <x:v>25</x:v>
      </x:c>
      <x:c r="Q66" s="67">
        <x:f>G66/15</x:f>
        <x:v>2.9333333333333331</x:v>
      </x:c>
      <x:c r="R66" s="47">
        <x:v>3</x:v>
      </x:c>
      <x:c r="S66" s="47">
        <x:v>2</x:v>
      </x:c>
      <x:c r="T66" s="69">
        <x:f>(J66-10)/20+K66/100</x:f>
        <x:v>4</x:v>
      </x:c>
      <x:c r="U66" s="47">
        <x:v>4</x:v>
      </x:c>
      <x:c r="V66" s="68">
        <x:f>H66/10</x:f>
        <x:v>7.5</x:v>
      </x:c>
      <x:c r="W66" s="57">
        <x:v>8</x:v>
      </x:c>
      <x:c r="X66" s="84" t="s">
        <x:v>199</x:v>
      </x:c>
    </x:row>
    <x:row r="67" spans="1:23" s="43" customFormat="1">
      <x:c r="A67" s="70"/>
      <x:c r="B67" s="70"/>
      <x:c r="C67" s="70"/>
      <x:c r="D67" s="70"/>
      <x:c r="E67" s="70"/>
      <x:c r="F67" s="70"/>
      <x:c r="G67" s="70"/>
      <x:c r="H67" s="70"/>
      <x:c r="I67" s="70"/>
      <x:c r="J67" s="70"/>
      <x:c r="K67" s="70"/>
      <x:c r="L67" s="70"/>
      <x:c r="M67" s="70"/>
      <x:c r="N67" s="70"/>
      <x:c r="O67" s="70"/>
      <x:c r="P67" s="70"/>
      <x:c r="Q67" s="70"/>
      <x:c r="R67" s="70"/>
      <x:c r="S67" s="70"/>
      <x:c r="T67" s="70"/>
      <x:c r="U67" s="70"/>
      <x:c r="V67" s="70"/>
      <x:c r="W67" s="70"/>
    </x:row>
    <x:row r="68" spans="1:23" s="43" customFormat="1">
      <x:c r="A68" s="70" t="s">
        <x:v>158</x:v>
      </x:c>
      <x:c r="B68" s="70"/>
      <x:c r="C68" s="70"/>
      <x:c r="D68" s="70"/>
      <x:c r="E68" s="70"/>
      <x:c r="F68" s="70"/>
      <x:c r="G68" s="70"/>
      <x:c r="H68" s="70"/>
      <x:c r="I68" s="70"/>
      <x:c r="J68" s="70"/>
      <x:c r="K68" s="70"/>
      <x:c r="L68" s="70"/>
      <x:c r="M68" s="70"/>
      <x:c r="N68" s="70"/>
      <x:c r="O68" s="70"/>
      <x:c r="P68" s="70"/>
      <x:c r="Q68" s="70"/>
      <x:c r="R68" s="70"/>
      <x:c r="S68" s="70"/>
      <x:c r="T68" s="70"/>
      <x:c r="U68" s="70"/>
      <x:c r="V68" s="70"/>
      <x:c r="W68" s="70"/>
    </x:row>
    <x:row r="69" spans="1:24" s="38" customFormat="1" ht="90">
      <x:c r="A69" s="46" t="s">
        <x:v>37</x:v>
      </x:c>
      <x:c r="B69" s="59" t="s">
        <x:v>172</x:v>
      </x:c>
      <x:c r="C69" s="46">
        <x:v>11000</x:v>
      </x:c>
      <x:c r="D69" s="46">
        <x:v>3</x:v>
      </x:c>
      <x:c r="E69" s="46">
        <x:v>3</x:v>
      </x:c>
      <x:c r="F69" s="46">
        <x:v>0</x:v>
      </x:c>
      <x:c r="G69" s="46">
        <x:v>0</x:v>
      </x:c>
      <x:c r="H69" s="46">
        <x:v>105</x:v>
      </x:c>
      <x:c r="I69" s="46">
        <x:v>1</x:v>
      </x:c>
      <x:c r="J69" s="46">
        <x:v>0</x:v>
      </x:c>
      <x:c r="K69" s="46">
        <x:v>190</x:v>
      </x:c>
      <x:c r="L69" s="67">
        <x:f>C69/3000</x:f>
        <x:v>3.6666666666666665</x:v>
      </x:c>
      <x:c r="M69" s="47">
        <x:v>4</x:v>
      </x:c>
      <x:c r="N69" s="47">
        <x:v>3</x:v>
      </x:c>
      <x:c r="O69" s="68">
        <x:f>5+E69*3/2.4</x:f>
        <x:v>8.75</x:v>
      </x:c>
      <x:c r="P69" s="47">
        <x:v>12</x:v>
      </x:c>
      <x:c r="Q69" s="67">
        <x:f>G69/15</x:f>
        <x:v>0</x:v>
      </x:c>
      <x:c r="R69" s="47">
        <x:v>0</x:v>
      </x:c>
      <x:c r="S69" s="47">
        <x:v>0</x:v>
      </x:c>
      <x:c r="T69" s="69">
        <x:f>(J69-10)/20+K69/100</x:f>
        <x:v>1.3999999999999999</x:v>
      </x:c>
      <x:c r="U69" s="47">
        <x:v>1</x:v>
      </x:c>
      <x:c r="V69" s="68">
        <x:f>H69/10</x:f>
        <x:v>10.5</x:v>
      </x:c>
      <x:c r="W69" s="57">
        <x:v>10</x:v>
      </x:c>
      <x:c r="X69" s="71" t="s">
        <x:v>124</x:v>
      </x:c>
    </x:row>
    <x:row r="70" spans="1:24" s="38" customFormat="1" ht="90">
      <x:c r="A70" s="46"/>
      <x:c r="B70" s="48" t="s">
        <x:v>89</x:v>
      </x:c>
      <x:c r="C70" s="46">
        <x:v>23000</x:v>
      </x:c>
      <x:c r="D70" s="46">
        <x:v>2</x:v>
      </x:c>
      <x:c r="E70" s="46">
        <x:v>6</x:v>
      </x:c>
      <x:c r="F70" s="46">
        <x:v>0</x:v>
      </x:c>
      <x:c r="G70" s="46">
        <x:v>0</x:v>
      </x:c>
      <x:c r="H70" s="46">
        <x:v>155</x:v>
      </x:c>
      <x:c r="I70" s="46">
        <x:v>1</x:v>
      </x:c>
      <x:c r="J70" s="46">
        <x:v>0</x:v>
      </x:c>
      <x:c r="K70" s="46">
        <x:v>205</x:v>
      </x:c>
      <x:c r="L70" s="67">
        <x:f>C70/3000</x:f>
        <x:v>7.666666666666667</x:v>
      </x:c>
      <x:c r="M70" s="47">
        <x:v>8</x:v>
      </x:c>
      <x:c r="N70" s="47">
        <x:v>6</x:v>
      </x:c>
      <x:c r="O70" s="68">
        <x:f>5+E70*3/2.4</x:f>
        <x:v>12.5</x:v>
      </x:c>
      <x:c r="P70" s="47">
        <x:v>13</x:v>
      </x:c>
      <x:c r="Q70" s="67">
        <x:f>G70/15</x:f>
        <x:v>0</x:v>
      </x:c>
      <x:c r="R70" s="47">
        <x:v>0</x:v>
      </x:c>
      <x:c r="S70" s="47">
        <x:v>0</x:v>
      </x:c>
      <x:c r="T70" s="69">
        <x:f>(J70-10)/20+K70/100</x:f>
        <x:v>1.5499999999999998</x:v>
      </x:c>
      <x:c r="U70" s="47">
        <x:v>1</x:v>
      </x:c>
      <x:c r="V70" s="68">
        <x:f>H70/10</x:f>
        <x:v>15.5</x:v>
      </x:c>
      <x:c r="W70" s="57">
        <x:v>15</x:v>
      </x:c>
      <x:c r="X70" s="84" t="s">
        <x:v>125</x:v>
      </x:c>
    </x:row>
    <x:row r="71" spans="1:24" s="38" customFormat="1" ht="90">
      <x:c r="A71" s="46" t="s">
        <x:v>39</x:v>
      </x:c>
      <x:c r="B71" s="48" t="s">
        <x:v>177</x:v>
      </x:c>
      <x:c r="C71" s="46">
        <x:v>18000</x:v>
      </x:c>
      <x:c r="D71" s="46">
        <x:v>1</x:v>
      </x:c>
      <x:c r="E71" s="46">
        <x:v>20</x:v>
      </x:c>
      <x:c r="F71" s="46">
        <x:v>0</x:v>
      </x:c>
      <x:c r="G71" s="46">
        <x:v>0</x:v>
      </x:c>
      <x:c r="H71" s="46">
        <x:v>203</x:v>
      </x:c>
      <x:c r="I71" s="46">
        <x:v>1</x:v>
      </x:c>
      <x:c r="J71" s="46">
        <x:v>0</x:v>
      </x:c>
      <x:c r="K71" s="46">
        <x:v>0</x:v>
      </x:c>
      <x:c r="L71" s="67">
        <x:f>C71/3000</x:f>
        <x:v>6</x:v>
      </x:c>
      <x:c r="M71" s="47">
        <x:v>6</x:v>
      </x:c>
      <x:c r="N71" s="47">
        <x:v>7</x:v>
      </x:c>
      <x:c r="O71" s="68">
        <x:f>5+E71*3/2.4</x:f>
        <x:v>30</x:v>
      </x:c>
      <x:c r="P71" s="47">
        <x:v>30</x:v>
      </x:c>
      <x:c r="Q71" s="67">
        <x:f>G71/15</x:f>
        <x:v>0</x:v>
      </x:c>
      <x:c r="R71" s="47">
        <x:v>0</x:v>
      </x:c>
      <x:c r="S71" s="47">
        <x:v>0</x:v>
      </x:c>
      <x:c r="T71" s="69">
        <x:f>(J71-10)/20+K71/100</x:f>
        <x:v>-0.5</x:v>
      </x:c>
      <x:c r="U71" s="47">
        <x:v>1</x:v>
      </x:c>
      <x:c r="V71" s="68">
        <x:f>H71/10</x:f>
        <x:v>20.300000000000001</x:v>
      </x:c>
      <x:c r="W71" s="57">
        <x:v>20</x:v>
      </x:c>
      <x:c r="X71" s="84" t="s">
        <x:v>231</x:v>
      </x:c>
    </x:row>
    <x:row r="72" spans="1:24" s="38" customFormat="1" ht="90">
      <x:c r="A72" s="46" t="s">
        <x:v>39</x:v>
      </x:c>
      <x:c r="B72" s="48" t="s">
        <x:v>128</x:v>
      </x:c>
      <x:c r="C72" s="46">
        <x:v>17200</x:v>
      </x:c>
      <x:c r="D72" s="46">
        <x:v>4</x:v>
      </x:c>
      <x:c r="E72" s="46">
        <x:v>8</x:v>
      </x:c>
      <x:c r="F72" s="46">
        <x:v>0</x:v>
      </x:c>
      <x:c r="G72" s="46">
        <x:v>0</x:v>
      </x:c>
      <x:c r="H72" s="46">
        <x:v>152</x:v>
      </x:c>
      <x:c r="I72" s="46">
        <x:v>1</x:v>
      </x:c>
      <x:c r="J72" s="46">
        <x:v>0</x:v>
      </x:c>
      <x:c r="K72" s="46">
        <x:v>0</x:v>
      </x:c>
      <x:c r="L72" s="67">
        <x:f>C72/3000</x:f>
        <x:v>5.7333333333333334</x:v>
      </x:c>
      <x:c r="M72" s="47">
        <x:v>6</x:v>
      </x:c>
      <x:c r="N72" s="47">
        <x:v>6</x:v>
      </x:c>
      <x:c r="O72" s="68">
        <x:f>5+E72*3/2.4</x:f>
        <x:v>15</x:v>
      </x:c>
      <x:c r="P72" s="47">
        <x:v>15</x:v>
      </x:c>
      <x:c r="Q72" s="67">
        <x:f>G72/15</x:f>
        <x:v>0</x:v>
      </x:c>
      <x:c r="R72" s="47">
        <x:v>0</x:v>
      </x:c>
      <x:c r="S72" s="47">
        <x:v>0</x:v>
      </x:c>
      <x:c r="T72" s="69">
        <x:f>(J72-10)/20+K72/100</x:f>
        <x:v>-0.5</x:v>
      </x:c>
      <x:c r="U72" s="47">
        <x:v>1</x:v>
      </x:c>
      <x:c r="V72" s="68">
        <x:f>H72/10</x:f>
        <x:v>15.199999999999999</x:v>
      </x:c>
      <x:c r="W72" s="57">
        <x:v>15</x:v>
      </x:c>
      <x:c r="X72" s="84" t="s">
        <x:v>125</x:v>
      </x:c>
    </x:row>
    <x:row r="73" spans="1:24" s="38" customFormat="1" ht="60">
      <x:c r="A73" s="46" t="s">
        <x:v>39</x:v>
      </x:c>
      <x:c r="B73" s="59" t="s">
        <x:v>132</x:v>
      </x:c>
      <x:c r="C73" s="46">
        <x:v>11800</x:v>
      </x:c>
      <x:c r="D73" s="46">
        <x:v>15</x:v>
      </x:c>
      <x:c r="E73" s="46">
        <x:v>3</x:v>
      </x:c>
      <x:c r="F73" s="46">
        <x:v>0</x:v>
      </x:c>
      <x:c r="G73" s="46">
        <x:v>0</x:v>
      </x:c>
      <x:c r="H73" s="46">
        <x:v>122</x:v>
      </x:c>
      <x:c r="I73" s="46">
        <x:v>1</x:v>
      </x:c>
      <x:c r="J73" s="46">
        <x:v>0</x:v>
      </x:c>
      <x:c r="K73" s="46">
        <x:v>0</x:v>
      </x:c>
      <x:c r="L73" s="67">
        <x:f>C73/3000</x:f>
        <x:v>3.9333333333333331</x:v>
      </x:c>
      <x:c r="M73" s="47">
        <x:v>4</x:v>
      </x:c>
      <x:c r="N73" s="47">
        <x:v>3</x:v>
      </x:c>
      <x:c r="O73" s="68">
        <x:f>5+E73*3/2.4</x:f>
        <x:v>8.75</x:v>
      </x:c>
      <x:c r="P73" s="47">
        <x:v>12</x:v>
      </x:c>
      <x:c r="Q73" s="67">
        <x:f>G73/15</x:f>
        <x:v>0</x:v>
      </x:c>
      <x:c r="R73" s="47">
        <x:v>0</x:v>
      </x:c>
      <x:c r="S73" s="47">
        <x:v>0</x:v>
      </x:c>
      <x:c r="T73" s="69">
        <x:f>(J73-10)/20+K73/100</x:f>
        <x:v>-0.5</x:v>
      </x:c>
      <x:c r="U73" s="47">
        <x:v>1</x:v>
      </x:c>
      <x:c r="V73" s="68">
        <x:f>H73/10</x:f>
        <x:v>12.199999999999999</x:v>
      </x:c>
      <x:c r="W73" s="57">
        <x:v>12</x:v>
      </x:c>
      <x:c r="X73" s="84" t="s">
        <x:v>216</x:v>
      </x:c>
    </x:row>
    <x:row r="74" spans="1:24" s="43" customFormat="1" ht="90">
      <x:c r="A74" s="46" t="s">
        <x:v>36</x:v>
      </x:c>
      <x:c r="B74" s="59" t="s">
        <x:v>157</x:v>
      </x:c>
      <x:c r="C74" s="46">
        <x:v>11000</x:v>
      </x:c>
      <x:c r="D74" s="46">
        <x:v>8</x:v>
      </x:c>
      <x:c r="E74" s="46">
        <x:v>4</x:v>
      </x:c>
      <x:c r="F74" s="46">
        <x:v>0</x:v>
      </x:c>
      <x:c r="G74" s="46">
        <x:v>0</x:v>
      </x:c>
      <x:c r="H74" s="46">
        <x:v>105</x:v>
      </x:c>
      <x:c r="I74" s="46">
        <x:v>1</x:v>
      </x:c>
      <x:c r="J74" s="46">
        <x:v>0</x:v>
      </x:c>
      <x:c r="K74" s="46">
        <x:v>0</x:v>
      </x:c>
      <x:c r="L74" s="67">
        <x:f>C74/3000</x:f>
        <x:v>3.6666666666666665</x:v>
      </x:c>
      <x:c r="M74" s="47">
        <x:v>4</x:v>
      </x:c>
      <x:c r="N74" s="37">
        <x:v>3</x:v>
      </x:c>
      <x:c r="O74" s="68">
        <x:f>5+E74*3/2.4</x:f>
        <x:v>10</x:v>
      </x:c>
      <x:c r="P74" s="47">
        <x:v>13</x:v>
      </x:c>
      <x:c r="Q74" s="67">
        <x:f>G74/15</x:f>
        <x:v>0</x:v>
      </x:c>
      <x:c r="R74" s="36">
        <x:v>0</x:v>
      </x:c>
      <x:c r="S74" s="36">
        <x:v>0</x:v>
      </x:c>
      <x:c r="T74" s="69">
        <x:f>(J74-10)/20+K74/100</x:f>
        <x:v>-0.5</x:v>
      </x:c>
      <x:c r="U74" s="36">
        <x:v>1</x:v>
      </x:c>
      <x:c r="V74" s="68">
        <x:f>H74/10</x:f>
        <x:v>10.5</x:v>
      </x:c>
      <x:c r="W74" s="57">
        <x:v>15</x:v>
      </x:c>
      <x:c r="X74" s="84" t="s">
        <x:v>230</x:v>
      </x:c>
    </x:row>
    <x:row r="75" spans="1:24" s="38" customFormat="1" ht="90">
      <x:c r="A75" s="46" t="s">
        <x:v>37</x:v>
      </x:c>
      <x:c r="B75" s="48" t="s">
        <x:v>91</x:v>
      </x:c>
      <x:c r="C75" s="46">
        <x:v>23700</x:v>
      </x:c>
      <x:c r="D75" s="46">
        <x:v>1</x:v>
      </x:c>
      <x:c r="E75" s="46">
        <x:v>15</x:v>
      </x:c>
      <x:c r="F75" s="46">
        <x:v>0</x:v>
      </x:c>
      <x:c r="G75" s="46">
        <x:v>0</x:v>
      </x:c>
      <x:c r="H75" s="46">
        <x:v>155</x:v>
      </x:c>
      <x:c r="I75" s="46">
        <x:v>1</x:v>
      </x:c>
      <x:c r="J75" s="46">
        <x:v>0</x:v>
      </x:c>
      <x:c r="K75" s="46">
        <x:v>200</x:v>
      </x:c>
      <x:c r="L75" s="67">
        <x:f>C75/3000</x:f>
        <x:v>7.9000000000000004</x:v>
      </x:c>
      <x:c r="M75" s="47">
        <x:v>8</x:v>
      </x:c>
      <x:c r="N75" s="47">
        <x:v>6</x:v>
      </x:c>
      <x:c r="O75" s="68">
        <x:f>5+E75*3/2.4</x:f>
        <x:v>23.75</x:v>
      </x:c>
      <x:c r="P75" s="47">
        <x:v>24</x:v>
      </x:c>
      <x:c r="Q75" s="67">
        <x:f>G75/15</x:f>
        <x:v>0</x:v>
      </x:c>
      <x:c r="R75" s="47">
        <x:v>0</x:v>
      </x:c>
      <x:c r="S75" s="47">
        <x:v>0</x:v>
      </x:c>
      <x:c r="T75" s="69">
        <x:f>(J75-10)/20+K75/100</x:f>
        <x:v>1.5</x:v>
      </x:c>
      <x:c r="U75" s="47">
        <x:v>1</x:v>
      </x:c>
      <x:c r="V75" s="68">
        <x:f>H75/10</x:f>
        <x:v>15.5</x:v>
      </x:c>
      <x:c r="W75" s="57">
        <x:v>15</x:v>
      </x:c>
      <x:c r="X75" s="84" t="s">
        <x:v>125</x:v>
      </x:c>
    </x:row>
    <x:row r="76" spans="1:24" s="109" customFormat="1" ht="90">
      <x:c r="A76" s="125" t="s">
        <x:v>39</x:v>
      </x:c>
      <x:c r="B76" s="77" t="s">
        <x:v>1</x:v>
      </x:c>
      <x:c r="C76" s="125">
        <x:v>300000</x:v>
      </x:c>
      <x:c r="D76" s="125">
        <x:v>1</x:v>
      </x:c>
      <x:c r="E76" s="125">
        <x:v>15</x:v>
      </x:c>
      <x:c r="F76" s="125">
        <x:v>0</x:v>
      </x:c>
      <x:c r="G76" s="125">
        <x:v>0</x:v>
      </x:c>
      <x:c r="H76" s="125">
        <x:v>155</x:v>
      </x:c>
      <x:c r="I76" s="125">
        <x:v>1</x:v>
      </x:c>
      <x:c r="J76" s="125">
        <x:v>0</x:v>
      </x:c>
      <x:c r="K76" s="125">
        <x:v>200</x:v>
      </x:c>
      <x:c r="L76" s="67">
        <x:f>C76/3000</x:f>
        <x:v>100</x:v>
      </x:c>
      <x:c r="M76" s="126">
        <x:v>8</x:v>
      </x:c>
      <x:c r="N76" s="126">
        <x:v>6</x:v>
      </x:c>
      <x:c r="O76" s="68">
        <x:f>5+E76*3/2.4</x:f>
        <x:v>23.75</x:v>
      </x:c>
      <x:c r="P76" s="126">
        <x:v>24</x:v>
      </x:c>
      <x:c r="Q76" s="67">
        <x:f>G76/15</x:f>
        <x:v>0</x:v>
      </x:c>
      <x:c r="R76" s="126">
        <x:v>0</x:v>
      </x:c>
      <x:c r="S76" s="126">
        <x:v>0</x:v>
      </x:c>
      <x:c r="T76" s="69">
        <x:f>(J76-10)/20+K76/100</x:f>
        <x:v>1.5</x:v>
      </x:c>
      <x:c r="U76" s="126">
        <x:v>1</x:v>
      </x:c>
      <x:c r="V76" s="68">
        <x:f>H76/10</x:f>
        <x:v>15.5</x:v>
      </x:c>
      <x:c r="W76" s="118">
        <x:v>15</x:v>
      </x:c>
      <x:c r="X76" s="131" t="s">
        <x:v>125</x:v>
      </x:c>
    </x:row>
    <x:row r="78" spans="1:1">
      <x:c r="A78" t="s">
        <x:v>63</x:v>
      </x:c>
    </x:row>
    <x:row r="79" spans="1:24" s="4" customFormat="1" ht="15">
      <x:c r="A79" s="5" t="s">
        <x:v>39</x:v>
      </x:c>
      <x:c r="B79" s="8" t="s">
        <x:v>11</x:v>
      </x:c>
      <x:c r="C79" s="5">
        <x:v>6000</x:v>
      </x:c>
      <x:c r="D79" s="5"/>
      <x:c r="E79" s="5">
        <x:v>5</x:v>
      </x:c>
      <x:c r="F79" s="5"/>
      <x:c r="G79" s="5" t="s">
        <x:v>12</x:v>
      </x:c>
      <x:c r="H79" s="5">
        <x:v>132</x:v>
      </x:c>
      <x:c r="I79" s="5"/>
      <x:c r="J79" s="5">
        <x:v>55</x:v>
      </x:c>
      <x:c r="K79" s="5"/>
      <x:c r="M79" s="6">
        <x:v>3</x:v>
      </x:c>
      <x:c r="N79" s="6"/>
      <x:c r="P79" s="6"/>
      <x:c r="Q79" s="6"/>
      <x:c r="R79" s="6"/>
      <x:c r="S79" s="6"/>
      <x:c r="T79" s="6"/>
      <x:c r="U79" s="6"/>
      <x:c r="V79" s="6"/>
      <x:c r="W79" s="6"/>
      <x:c r="X79" s="7"/>
    </x:row>
    <x:row r="80" spans="1:24" ht="15">
      <x:c r="A80" s="5" t="s">
        <x:v>38</x:v>
      </x:c>
      <x:c r="B80" s="8" t="s">
        <x:v>92</x:v>
      </x:c>
      <x:c r="C80" s="5">
        <x:v>300</x:v>
      </x:c>
      <x:c r="D80" s="5"/>
      <x:c r="E80" s="5" t="s">
        <x:v>64</x:v>
      </x:c>
      <x:c r="F80" s="5"/>
      <x:c r="G80" s="5"/>
      <x:c r="H80" s="5">
        <x:v>7.9000000000000004</x:v>
      </x:c>
      <x:c r="I80" s="5"/>
      <x:c r="J80" s="5"/>
      <x:c r="K80" s="5"/>
      <x:c r="L80" s="4"/>
      <x:c r="M80" s="6">
        <x:v>1</x:v>
      </x:c>
      <x:c r="N80" s="6"/>
      <x:c r="O80" s="4"/>
      <x:c r="P80" s="6"/>
      <x:c r="Q80" s="6"/>
      <x:c r="R80" s="6"/>
      <x:c r="S80" s="6"/>
      <x:c r="T80" s="6"/>
      <x:c r="U80" s="6"/>
      <x:c r="V80" s="6"/>
      <x:c r="W80" s="6"/>
      <x:c r="X80" s="7"/>
    </x:row>
    <x:row r="81" spans="1:15" ht="15">
      <x:c r="A81" s="5" t="s">
        <x:v>39</x:v>
      </x:c>
      <x:c r="B81" s="8" t="s">
        <x:v>92</x:v>
      </x:c>
      <x:c r="C81" s="5">
        <x:v>300</x:v>
      </x:c>
      <x:c r="D81" s="5"/>
      <x:c r="E81" s="5" t="s">
        <x:v>65</x:v>
      </x:c>
      <x:c r="F81" s="5"/>
      <x:c r="G81" s="5"/>
      <x:c r="H81" s="5">
        <x:v>14.5</x:v>
      </x:c>
      <x:c r="I81" s="5"/>
      <x:c r="J81" s="5"/>
      <x:c r="K81" s="5"/>
      <x:c r="L81" s="4"/>
      <x:c r="O81" s="4"/>
    </x:row>
    <x:row r="82" spans="2:2">
      <x:c r="B82" t="s">
        <x:v>133</x:v>
      </x:c>
    </x:row>
    <x:row r="83" spans="2:2">
      <x:c r="B83" t="s">
        <x:v>129</x:v>
      </x:c>
    </x:row>
  </x:sheetData>
  <x:pageMargins left="0.69986110925674438477" right="0.69986110925674438477" top="1.14347219467163085938" bottom="1.14347219467163085938" header="0.75" footer="0.7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MP44"/>
  <x:sheetViews>
    <x:sheetView topLeftCell="A1" zoomScaleNormal="100" workbookViewId="0">
      <x:pane xSplit="2" ySplit="1" topLeftCell="I13" activePane="bottomRight" state="frozen"/>
      <x:selection pane="bottomRight" activeCell="L27" activeCellId="0" sqref="L27:L27"/>
    </x:sheetView>
  </x:sheetViews>
  <x:sheetFormatPr defaultColWidth="9.00390625" defaultRowHeight="14.5"/>
  <x:cols>
    <x:col min="1" max="1" width="9.5703125" style="9" customWidth="1"/>
    <x:col min="2" max="2" width="31.140625" style="4" customWidth="1"/>
    <x:col min="3" max="3" width="38.140625" style="4" customWidth="1"/>
    <x:col min="4" max="4" width="12" style="45" customWidth="1"/>
    <x:col min="5" max="5" width="10.28515625" style="45" customWidth="1"/>
    <x:col min="6" max="6" width="15" style="9" customWidth="1"/>
    <x:col min="7" max="14" width="9.5703125" style="9" customWidth="1"/>
    <x:col min="15" max="15" width="9.5703125" style="49" customWidth="1"/>
    <x:col min="16" max="16" width="9.5703125" style="9" customWidth="1"/>
    <x:col min="17" max="17" width="9.5703125" style="49" customWidth="1"/>
    <x:col min="18" max="18" width="9.5703125" style="9" customWidth="1"/>
    <x:col min="19" max="19" width="9.5703125" style="49" customWidth="1"/>
    <x:col min="20" max="20" width="7" style="9" customWidth="1"/>
    <x:col min="21" max="21" width="9.5703125" style="49" customWidth="1"/>
    <x:col min="22" max="22" width="48.28515625" style="10" customWidth="1"/>
    <x:col min="23" max="1030" width="9.5703125" style="4" customWidth="1"/>
  </x:cols>
  <x:sheetData>
    <x:row r="1" spans="1:22" ht="43.5">
      <x:c r="A1" s="1"/>
      <x:c r="B1" s="2" t="s">
        <x:v>81</x:v>
      </x:c>
      <x:c r="C1" s="63" t="s">
        <x:v>122</x:v>
      </x:c>
      <x:c r="D1" s="63" t="s">
        <x:v>173</x:v>
      </x:c>
      <x:c r="E1" s="62" t="s">
        <x:v>25</x:v>
      </x:c>
      <x:c r="F1" s="3" t="s">
        <x:v>5</x:v>
      </x:c>
      <x:c r="G1" s="1" t="s">
        <x:v>66</x:v>
      </x:c>
      <x:c r="H1" s="1" t="s">
        <x:v>8</x:v>
      </x:c>
      <x:c r="I1" s="1" t="s">
        <x:v>85</x:v>
      </x:c>
      <x:c r="J1" s="1" t="s">
        <x:v>27</x:v>
      </x:c>
      <x:c r="K1" s="1" t="s">
        <x:v>53</x:v>
      </x:c>
      <x:c r="L1" s="1" t="s">
        <x:v>54</x:v>
      </x:c>
      <x:c r="M1" s="1" t="s">
        <x:v>75</x:v>
      </x:c>
      <x:c r="N1" s="1" t="s">
        <x:v>51</x:v>
      </x:c>
      <x:c r="O1" s="44" t="s">
        <x:v>21</x:v>
      </x:c>
      <x:c r="P1" s="1" t="s">
        <x:v>55</x:v>
      </x:c>
      <x:c r="Q1" s="44" t="s">
        <x:v>22</x:v>
      </x:c>
      <x:c r="R1" s="1" t="s">
        <x:v>85</x:v>
      </x:c>
      <x:c r="S1" s="44" t="s">
        <x:v>23</x:v>
      </x:c>
      <x:c r="T1" s="1" t="s">
        <x:v>56</x:v>
      </x:c>
      <x:c r="U1" s="44" t="s">
        <x:v>160</x:v>
      </x:c>
      <x:c r="V1" s="65" t="s">
        <x:v>57</x:v>
      </x:c>
    </x:row>
    <x:row r="2" spans="1:22" ht="23.5">
      <x:c r="A2" s="92" t="s">
        <x:v>37</x:v>
      </x:c>
      <x:c r="B2" s="93" t="s">
        <x:v>178</x:v>
      </x:c>
      <x:c r="C2" s="94" t="s">
        <x:v>218</x:v>
      </x:c>
      <x:c r="D2" s="77">
        <x:v>203</x:v>
      </x:c>
      <x:c r="E2" s="77">
        <x:v>4</x:v>
      </x:c>
      <x:c r="F2" s="74">
        <x:v>27000</x:v>
      </x:c>
      <x:c r="G2" s="74">
        <x:v>37000</x:v>
      </x:c>
      <x:c r="H2" s="74">
        <x:v>180</x:v>
      </x:c>
      <x:c r="I2" s="74">
        <x:v>61</x:v>
      </x:c>
      <x:c r="J2" s="87">
        <x:f>F2/4000</x:f>
        <x:v>6.75</x:v>
      </x:c>
      <x:c r="K2" s="89">
        <x:v>7</x:v>
      </x:c>
      <x:c r="L2" s="89">
        <x:v>14</x:v>
      </x:c>
      <x:c r="M2" s="90">
        <x:f>G2/20</x:f>
        <x:v>1850</x:v>
      </x:c>
      <x:c r="N2" s="57">
        <x:v>1500</x:v>
      </x:c>
      <x:c r="O2" s="87">
        <x:f>H2/30</x:f>
        <x:v>6</x:v>
      </x:c>
      <x:c r="P2" s="89">
        <x:v>6</x:v>
      </x:c>
      <x:c r="Q2" s="79">
        <x:f>I2/10</x:f>
        <x:v>6.0999999999999996</x:v>
      </x:c>
      <x:c r="R2" s="89">
        <x:v>6</x:v>
      </x:c>
      <x:c r="S2" s="90">
        <x:f>D2/10</x:f>
        <x:v>20.300000000000001</x:v>
      </x:c>
      <x:c r="T2" s="57">
        <x:v>15</x:v>
      </x:c>
      <x:c r="U2" s="89">
        <x:v>2</x:v>
      </x:c>
      <x:c r="V2" s="91" t="s">
        <x:v>161</x:v>
      </x:c>
    </x:row>
    <x:row r="3" spans="1:22" ht="58.75">
      <x:c r="A3" s="92" t="s">
        <x:v>37</x:v>
      </x:c>
      <x:c r="B3" s="93" t="s">
        <x:v>93</x:v>
      </x:c>
      <x:c r="C3" s="94" t="s">
        <x:v>223</x:v>
      </x:c>
      <x:c r="D3" s="77">
        <x:v>127</x:v>
      </x:c>
      <x:c r="E3" s="77">
        <x:v>5</x:v>
      </x:c>
      <x:c r="F3" s="74">
        <x:v>16000</x:v>
      </x:c>
      <x:c r="G3" s="74">
        <x:v>2000</x:v>
      </x:c>
      <x:c r="H3" s="74">
        <x:v>150</x:v>
      </x:c>
      <x:c r="I3" s="74">
        <x:v>67</x:v>
      </x:c>
      <x:c r="J3" s="87">
        <x:f>F3/4000</x:f>
        <x:v>4</x:v>
      </x:c>
      <x:c r="K3" s="89">
        <x:v>4</x:v>
      </x:c>
      <x:c r="L3" s="89">
        <x:v>5</x:v>
      </x:c>
      <x:c r="M3" s="90">
        <x:f>G3/20</x:f>
        <x:v>100</x:v>
      </x:c>
      <x:c r="N3" s="57">
        <x:v>100</x:v>
      </x:c>
      <x:c r="O3" s="87">
        <x:f>H3/30</x:f>
        <x:v>5</x:v>
      </x:c>
      <x:c r="P3" s="89">
        <x:v>5</x:v>
      </x:c>
      <x:c r="Q3" s="79">
        <x:f>I3/10</x:f>
        <x:v>6.7000000000000002</x:v>
      </x:c>
      <x:c r="R3" s="89">
        <x:v>6</x:v>
      </x:c>
      <x:c r="S3" s="90">
        <x:f>D3/10</x:f>
        <x:v>12.699999999999999</x:v>
      </x:c>
      <x:c r="T3" s="57">
        <x:v>20</x:v>
      </x:c>
      <x:c r="U3" s="89">
        <x:v>1</x:v>
      </x:c>
      <x:c r="V3" s="91" t="s">
        <x:v>120</x:v>
      </x:c>
    </x:row>
    <x:row r="4" spans="1:22">
      <x:c r="A4" s="5" t="s">
        <x:v>37</x:v>
      </x:c>
      <x:c r="B4" s="77" t="s">
        <x:v>94</x:v>
      </x:c>
      <x:c r="C4" s="72"/>
      <x:c r="D4" s="77"/>
      <x:c r="E4" s="77"/>
      <x:c r="F4" s="74">
        <x:v>16000</x:v>
      </x:c>
      <x:c r="G4" s="74">
        <x:v>2000</x:v>
      </x:c>
      <x:c r="H4" s="74">
        <x:v>0</x:v>
      </x:c>
      <x:c r="I4" s="74">
        <x:v>67</x:v>
      </x:c>
      <x:c r="J4" s="87">
        <x:f>F4/4000</x:f>
        <x:v>4</x:v>
      </x:c>
      <x:c r="K4" s="89">
        <x:v>4</x:v>
      </x:c>
      <x:c r="L4" s="89">
        <x:v>5</x:v>
      </x:c>
      <x:c r="M4" s="90">
        <x:f>G4/20</x:f>
        <x:v>100</x:v>
      </x:c>
      <x:c r="N4" s="57">
        <x:v>100</x:v>
      </x:c>
      <x:c r="O4" s="87">
        <x:f>H4/30</x:f>
        <x:v>0</x:v>
      </x:c>
      <x:c r="P4" s="89">
        <x:v>0</x:v>
      </x:c>
      <x:c r="Q4" s="79">
        <x:f>I4/10</x:f>
        <x:v>6.7000000000000002</x:v>
      </x:c>
      <x:c r="R4" s="89">
        <x:v>6</x:v>
      </x:c>
      <x:c r="S4" s="90">
        <x:f>D4/10</x:f>
        <x:v>0</x:v>
      </x:c>
      <x:c r="T4" s="57">
        <x:v>20</x:v>
      </x:c>
      <x:c r="U4" s="89">
        <x:v>1</x:v>
      </x:c>
      <x:c r="V4" s="91" t="s">
        <x:v>121</x:v>
      </x:c>
    </x:row>
    <x:row r="5" spans="1:22" ht="47">
      <x:c r="A5" s="92" t="s">
        <x:v>37</x:v>
      </x:c>
      <x:c r="B5" s="93" t="s">
        <x:v>159</x:v>
      </x:c>
      <x:c r="C5" s="94" t="s">
        <x:v>219</x:v>
      </x:c>
      <x:c r="D5" s="77">
        <x:v>305</x:v>
      </x:c>
      <x:c r="E5" s="77">
        <x:v>12</x:v>
      </x:c>
      <x:c r="F5" s="74">
        <x:v>23000</x:v>
      </x:c>
      <x:c r="G5" s="74">
        <x:v>26000</x:v>
      </x:c>
      <x:c r="H5" s="74">
        <x:v>300</x:v>
      </x:c>
      <x:c r="I5" s="74">
        <x:v>40</x:v>
      </x:c>
      <x:c r="J5" s="87">
        <x:f>F5/4000</x:f>
        <x:v>5.75</x:v>
      </x:c>
      <x:c r="K5" s="89">
        <x:v>6</x:v>
      </x:c>
      <x:c r="L5" s="89">
        <x:v>11</x:v>
      </x:c>
      <x:c r="M5" s="90">
        <x:f>G5/20</x:f>
        <x:v>1300</x:v>
      </x:c>
      <x:c r="N5" s="57">
        <x:v>1000</x:v>
      </x:c>
      <x:c r="O5" s="87">
        <x:f>H5/30</x:f>
        <x:v>10</x:v>
      </x:c>
      <x:c r="P5" s="89">
        <x:v>10</x:v>
      </x:c>
      <x:c r="Q5" s="79">
        <x:f>I5/10</x:f>
        <x:v>4</x:v>
      </x:c>
      <x:c r="R5" s="89">
        <x:v>4</x:v>
      </x:c>
      <x:c r="S5" s="90">
        <x:f>D5/10</x:f>
        <x:v>30.5</x:v>
      </x:c>
      <x:c r="T5" s="57">
        <x:v>35</x:v>
      </x:c>
      <x:c r="U5" s="89">
        <x:v>2</x:v>
      </x:c>
      <x:c r="V5" s="91" t="s">
        <x:v>201</x:v>
      </x:c>
    </x:row>
    <x:row r="6" spans="1:22" ht="70.5">
      <x:c r="A6" s="92" t="s">
        <x:v>37</x:v>
      </x:c>
      <x:c r="B6" s="93" t="s">
        <x:v>4</x:v>
      </x:c>
      <x:c r="C6" s="94" t="s">
        <x:v>214</x:v>
      </x:c>
      <x:c r="D6" s="77">
        <x:v>203</x:v>
      </x:c>
      <x:c r="E6" s="77">
        <x:v>9</x:v>
      </x:c>
      <x:c r="F6" s="74">
        <x:v>27000</x:v>
      </x:c>
      <x:c r="G6" s="74">
        <x:v>9200</x:v>
      </x:c>
      <x:c r="H6" s="74">
        <x:v>100</x:v>
      </x:c>
      <x:c r="I6" s="74">
        <x:v>60</x:v>
      </x:c>
      <x:c r="J6" s="87">
        <x:f>F6/4000</x:f>
        <x:v>6.75</x:v>
      </x:c>
      <x:c r="K6" s="89">
        <x:v>7</x:v>
      </x:c>
      <x:c r="L6" s="89">
        <x:v>6</x:v>
      </x:c>
      <x:c r="M6" s="90">
        <x:f>G6/20</x:f>
        <x:v>460</x:v>
      </x:c>
      <x:c r="N6" s="57">
        <x:v>370</x:v>
      </x:c>
      <x:c r="O6" s="87">
        <x:f>H6/30</x:f>
        <x:v>3.3333333333333335</x:v>
      </x:c>
      <x:c r="P6" s="89">
        <x:v>3</x:v>
      </x:c>
      <x:c r="Q6" s="79">
        <x:f>I6/10</x:f>
        <x:v>6</x:v>
      </x:c>
      <x:c r="R6" s="89">
        <x:v>6</x:v>
      </x:c>
      <x:c r="S6" s="90">
        <x:f>D6/10</x:f>
        <x:v>20.300000000000001</x:v>
      </x:c>
      <x:c r="T6" s="57">
        <x:v>30</x:v>
      </x:c>
      <x:c r="U6" s="89">
        <x:v>1</x:v>
      </x:c>
      <x:c r="V6" s="91" t="s">
        <x:v>200</x:v>
      </x:c>
    </x:row>
    <x:row r="7" spans="1:22" ht="47">
      <x:c r="A7" s="92" t="s">
        <x:v>36</x:v>
      </x:c>
      <x:c r="B7" s="93" t="s">
        <x:v>127</x:v>
      </x:c>
      <x:c r="C7" s="94" t="s">
        <x:v>168</x:v>
      </x:c>
      <x:c r="D7" s="77">
        <x:v>150</x:v>
      </x:c>
      <x:c r="E7" s="77">
        <x:v>16</x:v>
      </x:c>
      <x:c r="F7" s="74">
        <x:v>23000</x:v>
      </x:c>
      <x:c r="G7" s="74">
        <x:v>33000</x:v>
      </x:c>
      <x:c r="H7" s="74">
        <x:v>100</x:v>
      </x:c>
      <x:c r="I7" s="74">
        <x:v>65</x:v>
      </x:c>
      <x:c r="J7" s="87">
        <x:f>F7/4000</x:f>
        <x:v>5.75</x:v>
      </x:c>
      <x:c r="K7" s="89">
        <x:v>6</x:v>
      </x:c>
      <x:c r="L7" s="89">
        <x:v>12</x:v>
      </x:c>
      <x:c r="M7" s="90">
        <x:f>G7/20</x:f>
        <x:v>1650</x:v>
      </x:c>
      <x:c r="N7" s="57">
        <x:v>1320</x:v>
      </x:c>
      <x:c r="O7" s="87">
        <x:f>H7/30</x:f>
        <x:v>3.3333333333333335</x:v>
      </x:c>
      <x:c r="P7" s="89">
        <x:v>3</x:v>
      </x:c>
      <x:c r="Q7" s="79">
        <x:f>I7/10</x:f>
        <x:v>6.5</x:v>
      </x:c>
      <x:c r="R7" s="89">
        <x:v>6</x:v>
      </x:c>
      <x:c r="S7" s="90">
        <x:f>D7/10</x:f>
        <x:v>15</x:v>
      </x:c>
      <x:c r="T7" s="57">
        <x:v>15</x:v>
      </x:c>
      <x:c r="U7" s="89">
        <x:v>1</x:v>
      </x:c>
      <x:c r="V7" s="91" t="s">
        <x:v>161</x:v>
      </x:c>
    </x:row>
    <x:row r="8" spans="1:22" ht="58.75">
      <x:c r="A8" s="92" t="s">
        <x:v>36</x:v>
      </x:c>
      <x:c r="B8" s="93" t="s">
        <x:v>141</x:v>
      </x:c>
      <x:c r="C8" s="94" t="s">
        <x:v>229</x:v>
      </x:c>
      <x:c r="D8" s="77">
        <x:v>380</x:v>
      </x:c>
      <x:c r="E8" s="77">
        <x:v>8</x:v>
      </x:c>
      <x:c r="F8" s="74">
        <x:v>35000</x:v>
      </x:c>
      <x:c r="G8" s="74">
        <x:v>41000</x:v>
      </x:c>
      <x:c r="H8" s="74">
        <x:v>320</x:v>
      </x:c>
      <x:c r="I8" s="74">
        <x:v>56</x:v>
      </x:c>
      <x:c r="J8" s="87">
        <x:f>F8/4000</x:f>
        <x:v>8.75</x:v>
      </x:c>
      <x:c r="K8" s="89">
        <x:v>9</x:v>
      </x:c>
      <x:c r="L8" s="89">
        <x:v>14</x:v>
      </x:c>
      <x:c r="M8" s="90">
        <x:f>G8/20</x:f>
        <x:v>2050</x:v>
      </x:c>
      <x:c r="N8" s="57">
        <x:v>1600</x:v>
      </x:c>
      <x:c r="O8" s="87">
        <x:f>H8/30</x:f>
        <x:v>10.666666666666666</x:v>
      </x:c>
      <x:c r="P8" s="89">
        <x:v>11</x:v>
      </x:c>
      <x:c r="Q8" s="79">
        <x:f>I8/10</x:f>
        <x:v>5.5999999999999996</x:v>
      </x:c>
      <x:c r="R8" s="89">
        <x:v>5</x:v>
      </x:c>
      <x:c r="S8" s="90">
        <x:f>D8/10</x:f>
        <x:v>38</x:v>
      </x:c>
      <x:c r="T8" s="57">
        <x:v>35</x:v>
      </x:c>
      <x:c r="U8" s="89">
        <x:v>2</x:v>
      </x:c>
      <x:c r="V8" s="91" t="s">
        <x:v>201</x:v>
      </x:c>
    </x:row>
    <x:row r="9" spans="1:22" ht="35.25">
      <x:c r="A9" s="92" t="s">
        <x:v>36</x:v>
      </x:c>
      <x:c r="B9" s="93" t="s">
        <x:v>95</x:v>
      </x:c>
      <x:c r="C9" s="94" t="s">
        <x:v>193</x:v>
      </x:c>
      <x:c r="D9" s="77">
        <x:v>280</x:v>
      </x:c>
      <x:c r="E9" s="77">
        <x:v>6</x:v>
      </x:c>
      <x:c r="F9" s="74">
        <x:v>36000</x:v>
      </x:c>
      <x:c r="G9" s="74">
        <x:v>12000</x:v>
      </x:c>
      <x:c r="H9" s="74">
        <x:v>80</x:v>
      </x:c>
      <x:c r="I9" s="74">
        <x:v>52</x:v>
      </x:c>
      <x:c r="J9" s="87">
        <x:f>F9/4000</x:f>
        <x:v>9</x:v>
      </x:c>
      <x:c r="K9" s="89">
        <x:v>9</x:v>
      </x:c>
      <x:c r="L9" s="89">
        <x:v>7</x:v>
      </x:c>
      <x:c r="M9" s="90">
        <x:f>G9/20</x:f>
        <x:v>600</x:v>
      </x:c>
      <x:c r="N9" s="57">
        <x:v>500</x:v>
      </x:c>
      <x:c r="O9" s="87">
        <x:f>H9/30</x:f>
        <x:v>2.6666666666666665</x:v>
      </x:c>
      <x:c r="P9" s="89">
        <x:v>3</x:v>
      </x:c>
      <x:c r="Q9" s="79">
        <x:f>I9/10</x:f>
        <x:v>5.2000000000000002</x:v>
      </x:c>
      <x:c r="R9" s="89">
        <x:v>5</x:v>
      </x:c>
      <x:c r="S9" s="90">
        <x:f>D9/10</x:f>
        <x:v>28</x:v>
      </x:c>
      <x:c r="T9" s="57">
        <x:v>30</x:v>
      </x:c>
      <x:c r="U9" s="89">
        <x:v>1</x:v>
      </x:c>
      <x:c r="V9" s="91" t="s">
        <x:v>200</x:v>
      </x:c>
    </x:row>
    <x:row r="10" spans="1:22" ht="58.75">
      <x:c r="A10" s="135" t="s">
        <x:v>36</x:v>
      </x:c>
      <x:c r="B10" s="136" t="s">
        <x:v>179</x:v>
      </x:c>
      <x:c r="C10" s="72" t="s">
        <x:v>224</x:v>
      </x:c>
      <x:c r="D10" s="77">
        <x:v>127</x:v>
      </x:c>
      <x:c r="E10" s="77">
        <x:v>5</x:v>
      </x:c>
      <x:c r="F10" s="74">
        <x:v>17500</x:v>
      </x:c>
      <x:c r="G10" s="74">
        <x:v>2200</x:v>
      </x:c>
      <x:c r="H10" s="74">
        <x:v>50</x:v>
      </x:c>
      <x:c r="I10" s="74">
        <x:v>67</x:v>
      </x:c>
      <x:c r="J10" s="87">
        <x:f>F10/4000</x:f>
        <x:v>4.375</x:v>
      </x:c>
      <x:c r="K10" s="89">
        <x:v>5</x:v>
      </x:c>
      <x:c r="L10" s="89">
        <x:v>5</x:v>
      </x:c>
      <x:c r="M10" s="90">
        <x:f>G10/20</x:f>
        <x:v>110</x:v>
      </x:c>
      <x:c r="N10" s="57">
        <x:v>105</x:v>
      </x:c>
      <x:c r="O10" s="87">
        <x:f>H10/30</x:f>
        <x:v>1.6666666666666667</x:v>
      </x:c>
      <x:c r="P10" s="89">
        <x:v>2</x:v>
      </x:c>
      <x:c r="Q10" s="79">
        <x:f>I10/10</x:f>
        <x:v>6.7000000000000002</x:v>
      </x:c>
      <x:c r="R10" s="89">
        <x:v>6</x:v>
      </x:c>
      <x:c r="S10" s="90">
        <x:f>D10/10</x:f>
        <x:v>12.699999999999999</x:v>
      </x:c>
      <x:c r="T10" s="57">
        <x:v>20</x:v>
      </x:c>
      <x:c r="U10" s="89">
        <x:v>1</x:v>
      </x:c>
      <x:c r="V10" s="91" t="s">
        <x:v>120</x:v>
      </x:c>
    </x:row>
    <x:row r="11" spans="1:22" ht="47">
      <x:c r="A11" s="135" t="s">
        <x:v>36</x:v>
      </x:c>
      <x:c r="B11" s="136" t="s">
        <x:v>180</x:v>
      </x:c>
      <x:c r="C11" s="72" t="s">
        <x:v>221</x:v>
      </x:c>
      <x:c r="D11" s="77">
        <x:v>105</x:v>
      </x:c>
      <x:c r="E11" s="77">
        <x:v>4</x:v>
      </x:c>
      <x:c r="F11" s="74">
        <x:v>15000</x:v>
      </x:c>
      <x:c r="G11" s="74">
        <x:v>1300</x:v>
      </x:c>
      <x:c r="H11" s="74">
        <x:v>0</x:v>
      </x:c>
      <x:c r="I11" s="74">
        <x:v>60</x:v>
      </x:c>
      <x:c r="J11" s="87">
        <x:f>F11/4000</x:f>
        <x:v>3.75</x:v>
      </x:c>
      <x:c r="K11" s="89">
        <x:v>4</x:v>
      </x:c>
      <x:c r="L11" s="89">
        <x:v>5</x:v>
      </x:c>
      <x:c r="M11" s="90">
        <x:f>G11/20</x:f>
        <x:v>65</x:v>
      </x:c>
      <x:c r="N11" s="57">
        <x:v>52</x:v>
      </x:c>
      <x:c r="O11" s="87">
        <x:f>H11/30</x:f>
        <x:v>0</x:v>
      </x:c>
      <x:c r="P11" s="89">
        <x:v>0</x:v>
      </x:c>
      <x:c r="Q11" s="79">
        <x:f>I11/10</x:f>
        <x:v>6</x:v>
      </x:c>
      <x:c r="R11" s="89">
        <x:v>6</x:v>
      </x:c>
      <x:c r="S11" s="90">
        <x:f>D11/10</x:f>
        <x:v>10.5</x:v>
      </x:c>
      <x:c r="T11" s="57">
        <x:v>20</x:v>
      </x:c>
      <x:c r="U11" s="89">
        <x:v>1</x:v>
      </x:c>
      <x:c r="V11" s="91" t="s">
        <x:v>121</x:v>
      </x:c>
    </x:row>
    <x:row r="12" spans="1:22">
      <x:c r="A12" s="5" t="s">
        <x:v>39</x:v>
      </x:c>
      <x:c r="B12" s="77" t="s">
        <x:v>126</x:v>
      </x:c>
      <x:c r="C12" s="72"/>
      <x:c r="D12" s="77"/>
      <x:c r="E12" s="77"/>
      <x:c r="F12" s="74"/>
      <x:c r="G12" s="74"/>
      <x:c r="H12" s="74"/>
      <x:c r="I12" s="74"/>
      <x:c r="J12" s="87">
        <x:f>F12/4000</x:f>
        <x:v>0</x:v>
      </x:c>
      <x:c r="K12" s="89"/>
      <x:c r="L12" s="89"/>
      <x:c r="M12" s="90">
        <x:f>G12/20</x:f>
        <x:v>0</x:v>
      </x:c>
      <x:c r="N12" s="57"/>
      <x:c r="O12" s="87">
        <x:f>H12/30</x:f>
        <x:v>0</x:v>
      </x:c>
      <x:c r="P12" s="89"/>
      <x:c r="Q12" s="79">
        <x:f>I12/10</x:f>
        <x:v>0</x:v>
      </x:c>
      <x:c r="R12" s="89"/>
      <x:c r="S12" s="90">
        <x:f>D12/10</x:f>
        <x:v>0</x:v>
      </x:c>
      <x:c r="T12" s="57"/>
      <x:c r="U12" s="89"/>
      <x:c r="V12" s="91"/>
    </x:row>
    <x:row r="13" spans="1:22" ht="70.5">
      <x:c r="A13" s="135" t="s">
        <x:v>39</x:v>
      </x:c>
      <x:c r="B13" s="136" t="s">
        <x:v>6</x:v>
      </x:c>
      <x:c r="C13" s="72" t="s">
        <x:v>222</x:v>
      </x:c>
      <x:c r="D13" s="77">
        <x:v>305</x:v>
      </x:c>
      <x:c r="E13" s="77">
        <x:v>4</x:v>
      </x:c>
      <x:c r="F13" s="74">
        <x:v>30000</x:v>
      </x:c>
      <x:c r="G13" s="74">
        <x:v>24800</x:v>
      </x:c>
      <x:c r="H13" s="74">
        <x:v>225</x:v>
      </x:c>
      <x:c r="I13" s="74">
        <x:v>45</x:v>
      </x:c>
      <x:c r="J13" s="87">
        <x:f>F13/4000</x:f>
        <x:v>7.5</x:v>
      </x:c>
      <x:c r="K13" s="89">
        <x:v>8</x:v>
      </x:c>
      <x:c r="L13" s="89">
        <x:v>10</x:v>
      </x:c>
      <x:c r="M13" s="90">
        <x:f>G13/20</x:f>
        <x:v>1240</x:v>
      </x:c>
      <x:c r="N13" s="57">
        <x:v>1000</x:v>
      </x:c>
      <x:c r="O13" s="87">
        <x:f>H13/30</x:f>
        <x:v>7.5</x:v>
      </x:c>
      <x:c r="P13" s="89">
        <x:v>8</x:v>
      </x:c>
      <x:c r="Q13" s="79">
        <x:f>I13/10</x:f>
        <x:v>4.5</x:v>
      </x:c>
      <x:c r="R13" s="89">
        <x:v>4</x:v>
      </x:c>
      <x:c r="S13" s="90">
        <x:f>D13/10</x:f>
        <x:v>30.5</x:v>
      </x:c>
      <x:c r="T13" s="57">
        <x:v>35</x:v>
      </x:c>
      <x:c r="U13" s="89">
        <x:v>2</x:v>
      </x:c>
      <x:c r="V13" s="91" t="s">
        <x:v>201</x:v>
      </x:c>
    </x:row>
    <x:row r="14" spans="1:22" ht="58.75">
      <x:c r="A14" s="92" t="s">
        <x:v>39</x:v>
      </x:c>
      <x:c r="B14" s="93" t="s">
        <x:v>96</x:v>
      </x:c>
      <x:c r="C14" s="94" t="s">
        <x:v>226</x:v>
      </x:c>
      <x:c r="D14" s="77">
        <x:v>180</x:v>
      </x:c>
      <x:c r="E14" s="77">
        <x:v>3</x:v>
      </x:c>
      <x:c r="F14" s="74">
        <x:v>37000</x:v>
      </x:c>
      <x:c r="G14" s="74">
        <x:v>8000</x:v>
      </x:c>
      <x:c r="H14" s="74">
        <x:v>50</x:v>
      </x:c>
      <x:c r="I14" s="74">
        <x:v>66</x:v>
      </x:c>
      <x:c r="J14" s="87">
        <x:f>F14/4000</x:f>
        <x:v>9.25</x:v>
      </x:c>
      <x:c r="K14" s="89">
        <x:v>9</x:v>
      </x:c>
      <x:c r="L14" s="89">
        <x:v>6</x:v>
      </x:c>
      <x:c r="M14" s="90">
        <x:f>G14/20</x:f>
        <x:v>400</x:v>
      </x:c>
      <x:c r="N14" s="57">
        <x:v>320</x:v>
      </x:c>
      <x:c r="O14" s="87">
        <x:f>H14/30</x:f>
        <x:v>1.6666666666666667</x:v>
      </x:c>
      <x:c r="P14" s="89">
        <x:v>2</x:v>
      </x:c>
      <x:c r="Q14" s="79">
        <x:f>I14/10</x:f>
        <x:v>6.5999999999999996</x:v>
      </x:c>
      <x:c r="R14" s="89">
        <x:v>6</x:v>
      </x:c>
      <x:c r="S14" s="90">
        <x:f>D14/10</x:f>
        <x:v>18</x:v>
      </x:c>
      <x:c r="T14" s="57">
        <x:v>30</x:v>
      </x:c>
      <x:c r="U14" s="89">
        <x:v>1</x:v>
      </x:c>
      <x:c r="V14" s="91" t="s">
        <x:v>200</x:v>
      </x:c>
    </x:row>
    <x:row r="15" spans="1:22" ht="56.25">
      <x:c r="A15" s="135" t="s">
        <x:v>39</x:v>
      </x:c>
      <x:c r="B15" s="136" t="s">
        <x:v>206</x:v>
      </x:c>
      <x:c r="C15" s="72" t="s">
        <x:v>227</x:v>
      </x:c>
      <x:c r="D15" s="77">
        <x:v>130</x:v>
      </x:c>
      <x:c r="E15" s="77">
        <x:v>4</x:v>
      </x:c>
      <x:c r="F15" s="74">
        <x:v>25000</x:v>
      </x:c>
      <x:c r="G15" s="74">
        <x:v>1700</x:v>
      </x:c>
      <x:c r="H15" s="74">
        <x:v>50</x:v>
      </x:c>
      <x:c r="I15" s="74">
        <x:v>74</x:v>
      </x:c>
      <x:c r="J15" s="87">
        <x:f>F15/4000</x:f>
        <x:v>6.25</x:v>
      </x:c>
      <x:c r="K15" s="89">
        <x:v>7</x:v>
      </x:c>
      <x:c r="L15" s="89">
        <x:v>4</x:v>
      </x:c>
      <x:c r="M15" s="90">
        <x:f>G15/20</x:f>
        <x:v>85</x:v>
      </x:c>
      <x:c r="N15" s="57">
        <x:v>70</x:v>
      </x:c>
      <x:c r="O15" s="87">
        <x:f>H15/30</x:f>
        <x:v>1.6666666666666667</x:v>
      </x:c>
      <x:c r="P15" s="89">
        <x:v>2</x:v>
      </x:c>
      <x:c r="Q15" s="79">
        <x:f>I15/10</x:f>
        <x:v>7.4000000000000004</x:v>
      </x:c>
      <x:c r="R15" s="89">
        <x:v>7</x:v>
      </x:c>
      <x:c r="S15" s="90">
        <x:f>D15/10</x:f>
        <x:v>13</x:v>
      </x:c>
      <x:c r="T15" s="57">
        <x:v>20</x:v>
      </x:c>
      <x:c r="U15" s="89">
        <x:v>1</x:v>
      </x:c>
      <x:c r="V15" s="91" t="s">
        <x:v>120</x:v>
      </x:c>
    </x:row>
    <x:row r="16" spans="1:22" ht="56.25">
      <x:c r="A16" s="92" t="s">
        <x:v>39</x:v>
      </x:c>
      <x:c r="B16" s="93" t="s">
        <x:v>7</x:v>
      </x:c>
      <x:c r="C16" s="94" t="s">
        <x:v>228</x:v>
      </x:c>
      <x:c r="D16" s="77">
        <x:v>130</x:v>
      </x:c>
      <x:c r="E16" s="77">
        <x:v>4</x:v>
      </x:c>
      <x:c r="F16" s="74">
        <x:v>25000</x:v>
      </x:c>
      <x:c r="G16" s="74">
        <x:v>1600</x:v>
      </x:c>
      <x:c r="H16" s="74">
        <x:v>50</x:v>
      </x:c>
      <x:c r="I16" s="74">
        <x:v>73</x:v>
      </x:c>
      <x:c r="J16" s="87">
        <x:f>F16/4000</x:f>
        <x:v>6.25</x:v>
      </x:c>
      <x:c r="K16" s="89">
        <x:v>7</x:v>
      </x:c>
      <x:c r="L16" s="89">
        <x:v>4</x:v>
      </x:c>
      <x:c r="M16" s="90">
        <x:f>G16/20</x:f>
        <x:v>80</x:v>
      </x:c>
      <x:c r="N16" s="57">
        <x:v>70</x:v>
      </x:c>
      <x:c r="O16" s="87">
        <x:f>H16/30</x:f>
        <x:v>1.6666666666666667</x:v>
      </x:c>
      <x:c r="P16" s="89">
        <x:v>2</x:v>
      </x:c>
      <x:c r="Q16" s="79">
        <x:f>I16/10</x:f>
        <x:v>7.2999999999999998</x:v>
      </x:c>
      <x:c r="R16" s="89">
        <x:v>7</x:v>
      </x:c>
      <x:c r="S16" s="90">
        <x:f>D16/10</x:f>
        <x:v>13</x:v>
      </x:c>
      <x:c r="T16" s="57">
        <x:v>20</x:v>
      </x:c>
      <x:c r="U16" s="89">
        <x:v>1</x:v>
      </x:c>
      <x:c r="V16" s="91" t="s">
        <x:v>121</x:v>
      </x:c>
    </x:row>
    <x:row r="17" spans="1:1030" s="43" customFormat="1">
      <x:c r="A17" s="80" t="s">
        <x:v>28</x:v>
      </x:c>
      <x:c r="B17" s="77"/>
      <x:c r="C17" s="72"/>
      <x:c r="D17" s="77"/>
      <x:c r="E17" s="77"/>
      <x:c r="F17" s="80"/>
      <x:c r="G17" s="80"/>
      <x:c r="H17" s="80"/>
      <x:c r="I17" s="80"/>
      <x:c r="J17" s="87"/>
      <x:c r="K17" s="75"/>
      <x:c r="L17" s="75"/>
      <x:c r="M17" s="86"/>
      <x:c r="N17" s="57"/>
      <x:c r="O17" s="87"/>
      <x:c r="P17" s="75"/>
      <x:c r="Q17" s="79"/>
      <x:c r="R17" s="75"/>
      <x:c r="S17" s="86"/>
      <x:c r="T17" s="57"/>
      <x:c r="U17" s="75"/>
      <x:c r="V17" s="76"/>
      <x:c r="W17" s="45"/>
      <x:c r="X17" s="45"/>
      <x:c r="Y17" s="45"/>
      <x:c r="Z17" s="45"/>
      <x:c r="AA17" s="45"/>
      <x:c r="AB17" s="45"/>
      <x:c r="AC17" s="45"/>
      <x:c r="AD17" s="45"/>
      <x:c r="AE17" s="45"/>
      <x:c r="AF17" s="45"/>
      <x:c r="AG17" s="45"/>
      <x:c r="AH17" s="45"/>
      <x:c r="AI17" s="45"/>
      <x:c r="AJ17" s="45"/>
      <x:c r="AK17" s="45"/>
      <x:c r="AL17" s="45"/>
      <x:c r="AM17" s="45"/>
      <x:c r="AN17" s="45"/>
      <x:c r="AO17" s="45"/>
      <x:c r="AP17" s="45"/>
      <x:c r="AQ17" s="45"/>
      <x:c r="AR17" s="45"/>
      <x:c r="AS17" s="45"/>
      <x:c r="AT17" s="45"/>
      <x:c r="AU17" s="45"/>
      <x:c r="AV17" s="45"/>
      <x:c r="AW17" s="45"/>
      <x:c r="AX17" s="45"/>
      <x:c r="AY17" s="45"/>
      <x:c r="AZ17" s="45"/>
      <x:c r="BA17" s="45"/>
      <x:c r="BB17" s="45"/>
      <x:c r="BC17" s="45"/>
      <x:c r="BD17" s="45"/>
      <x:c r="BE17" s="45"/>
      <x:c r="BF17" s="45"/>
      <x:c r="BG17" s="45"/>
      <x:c r="BH17" s="45"/>
      <x:c r="BI17" s="45"/>
      <x:c r="BJ17" s="45"/>
      <x:c r="BK17" s="45"/>
      <x:c r="BL17" s="45"/>
      <x:c r="BM17" s="45"/>
      <x:c r="BN17" s="45"/>
      <x:c r="BO17" s="45"/>
      <x:c r="BP17" s="45"/>
      <x:c r="BQ17" s="45"/>
      <x:c r="BR17" s="45"/>
      <x:c r="BS17" s="45"/>
      <x:c r="BT17" s="45"/>
      <x:c r="BU17" s="45"/>
      <x:c r="BV17" s="45"/>
      <x:c r="BW17" s="45"/>
      <x:c r="BX17" s="45"/>
      <x:c r="BY17" s="45"/>
      <x:c r="BZ17" s="45"/>
      <x:c r="CA17" s="45"/>
      <x:c r="CB17" s="45"/>
      <x:c r="CC17" s="45"/>
      <x:c r="CD17" s="45"/>
      <x:c r="CE17" s="45"/>
      <x:c r="CF17" s="45"/>
      <x:c r="CG17" s="45"/>
      <x:c r="CH17" s="45"/>
      <x:c r="CI17" s="45"/>
      <x:c r="CJ17" s="45"/>
      <x:c r="CK17" s="45"/>
      <x:c r="CL17" s="45"/>
      <x:c r="CM17" s="45"/>
      <x:c r="CN17" s="45"/>
      <x:c r="CO17" s="45"/>
      <x:c r="CP17" s="45"/>
      <x:c r="CQ17" s="45"/>
      <x:c r="CR17" s="45"/>
      <x:c r="CS17" s="45"/>
      <x:c r="CT17" s="45"/>
      <x:c r="CU17" s="45"/>
      <x:c r="CV17" s="45"/>
      <x:c r="CW17" s="45"/>
      <x:c r="CX17" s="45"/>
      <x:c r="CY17" s="45"/>
      <x:c r="CZ17" s="45"/>
      <x:c r="DA17" s="45"/>
      <x:c r="DB17" s="45"/>
      <x:c r="DC17" s="45"/>
      <x:c r="DD17" s="45"/>
      <x:c r="DE17" s="45"/>
      <x:c r="DF17" s="45"/>
      <x:c r="DG17" s="45"/>
      <x:c r="DH17" s="45"/>
      <x:c r="DI17" s="45"/>
      <x:c r="DJ17" s="45"/>
      <x:c r="DK17" s="45"/>
      <x:c r="DL17" s="45"/>
      <x:c r="DM17" s="45"/>
      <x:c r="DN17" s="45"/>
      <x:c r="DO17" s="45"/>
      <x:c r="DP17" s="45"/>
      <x:c r="DQ17" s="45"/>
      <x:c r="DR17" s="45"/>
      <x:c r="DS17" s="45"/>
      <x:c r="DT17" s="45"/>
      <x:c r="DU17" s="45"/>
      <x:c r="DV17" s="45"/>
      <x:c r="DW17" s="45"/>
      <x:c r="DX17" s="45"/>
      <x:c r="DY17" s="45"/>
      <x:c r="DZ17" s="45"/>
      <x:c r="EA17" s="45"/>
      <x:c r="EB17" s="45"/>
      <x:c r="EC17" s="45"/>
      <x:c r="ED17" s="45"/>
      <x:c r="EE17" s="45"/>
      <x:c r="EF17" s="45"/>
      <x:c r="EG17" s="45"/>
      <x:c r="EH17" s="45"/>
      <x:c r="EI17" s="45"/>
      <x:c r="EJ17" s="45"/>
      <x:c r="EK17" s="45"/>
      <x:c r="EL17" s="45"/>
      <x:c r="EM17" s="45"/>
      <x:c r="EN17" s="45"/>
      <x:c r="EO17" s="45"/>
      <x:c r="EP17" s="45"/>
      <x:c r="EQ17" s="45"/>
      <x:c r="ER17" s="45"/>
      <x:c r="ES17" s="45"/>
      <x:c r="ET17" s="45"/>
      <x:c r="EU17" s="45"/>
      <x:c r="EV17" s="45"/>
      <x:c r="EW17" s="45"/>
      <x:c r="EX17" s="45"/>
      <x:c r="EY17" s="45"/>
      <x:c r="EZ17" s="45"/>
      <x:c r="FA17" s="45"/>
      <x:c r="FB17" s="45"/>
      <x:c r="FC17" s="45"/>
      <x:c r="FD17" s="45"/>
      <x:c r="FE17" s="45"/>
      <x:c r="FF17" s="45"/>
      <x:c r="FG17" s="45"/>
      <x:c r="FH17" s="45"/>
      <x:c r="FI17" s="45"/>
      <x:c r="FJ17" s="45"/>
      <x:c r="FK17" s="45"/>
      <x:c r="FL17" s="45"/>
      <x:c r="FM17" s="45"/>
      <x:c r="FN17" s="45"/>
      <x:c r="FO17" s="45"/>
      <x:c r="FP17" s="45"/>
      <x:c r="FQ17" s="45"/>
      <x:c r="FR17" s="45"/>
      <x:c r="FS17" s="45"/>
      <x:c r="FT17" s="45"/>
      <x:c r="FU17" s="45"/>
      <x:c r="FV17" s="45"/>
      <x:c r="FW17" s="45"/>
      <x:c r="FX17" s="45"/>
      <x:c r="FY17" s="45"/>
      <x:c r="FZ17" s="45"/>
      <x:c r="GA17" s="45"/>
      <x:c r="GB17" s="45"/>
      <x:c r="GC17" s="45"/>
      <x:c r="GD17" s="45"/>
      <x:c r="GE17" s="45"/>
      <x:c r="GF17" s="45"/>
      <x:c r="GG17" s="45"/>
      <x:c r="GH17" s="45"/>
      <x:c r="GI17" s="45"/>
      <x:c r="GJ17" s="45"/>
      <x:c r="GK17" s="45"/>
      <x:c r="GL17" s="45"/>
      <x:c r="GM17" s="45"/>
      <x:c r="GN17" s="45"/>
      <x:c r="GO17" s="45"/>
      <x:c r="GP17" s="45"/>
      <x:c r="GQ17" s="45"/>
      <x:c r="GR17" s="45"/>
      <x:c r="GS17" s="45"/>
      <x:c r="GT17" s="45"/>
      <x:c r="GU17" s="45"/>
      <x:c r="GV17" s="45"/>
      <x:c r="GW17" s="45"/>
      <x:c r="GX17" s="45"/>
      <x:c r="GY17" s="45"/>
      <x:c r="GZ17" s="45"/>
      <x:c r="HA17" s="45"/>
      <x:c r="HB17" s="45"/>
      <x:c r="HC17" s="45"/>
      <x:c r="HD17" s="45"/>
      <x:c r="HE17" s="45"/>
      <x:c r="HF17" s="45"/>
      <x:c r="HG17" s="45"/>
      <x:c r="HH17" s="45"/>
      <x:c r="HI17" s="45"/>
      <x:c r="HJ17" s="45"/>
      <x:c r="HK17" s="45"/>
      <x:c r="HL17" s="45"/>
      <x:c r="HM17" s="45"/>
      <x:c r="HN17" s="45"/>
      <x:c r="HO17" s="45"/>
      <x:c r="HP17" s="45"/>
      <x:c r="HQ17" s="45"/>
      <x:c r="HR17" s="45"/>
      <x:c r="HS17" s="45"/>
      <x:c r="HT17" s="45"/>
      <x:c r="HU17" s="45"/>
      <x:c r="HV17" s="45"/>
      <x:c r="HW17" s="45"/>
      <x:c r="HX17" s="45"/>
      <x:c r="HY17" s="45"/>
      <x:c r="HZ17" s="45"/>
      <x:c r="IA17" s="45"/>
      <x:c r="IB17" s="45"/>
      <x:c r="IC17" s="45"/>
      <x:c r="ID17" s="45"/>
      <x:c r="IE17" s="45"/>
      <x:c r="IF17" s="45"/>
      <x:c r="IG17" s="45"/>
      <x:c r="IH17" s="45"/>
      <x:c r="II17" s="45"/>
      <x:c r="IJ17" s="45"/>
      <x:c r="IK17" s="45"/>
      <x:c r="IL17" s="45"/>
      <x:c r="IM17" s="45"/>
      <x:c r="IN17" s="45"/>
      <x:c r="IO17" s="45"/>
      <x:c r="IP17" s="45"/>
      <x:c r="IQ17" s="45"/>
      <x:c r="IR17" s="45"/>
      <x:c r="IS17" s="45"/>
      <x:c r="IT17" s="45"/>
      <x:c r="IU17" s="45"/>
      <x:c r="IV17" s="45"/>
      <x:c r="IW17" s="45"/>
      <x:c r="IX17" s="45"/>
      <x:c r="IY17" s="45"/>
      <x:c r="IZ17" s="45"/>
      <x:c r="JA17" s="45"/>
      <x:c r="JB17" s="45"/>
      <x:c r="JC17" s="45"/>
      <x:c r="JD17" s="45"/>
      <x:c r="JE17" s="45"/>
      <x:c r="JF17" s="45"/>
      <x:c r="JG17" s="45"/>
      <x:c r="JH17" s="45"/>
      <x:c r="JI17" s="45"/>
      <x:c r="JJ17" s="45"/>
      <x:c r="JK17" s="45"/>
      <x:c r="JL17" s="45"/>
      <x:c r="JM17" s="45"/>
      <x:c r="JN17" s="45"/>
      <x:c r="JO17" s="45"/>
      <x:c r="JP17" s="45"/>
      <x:c r="JQ17" s="45"/>
      <x:c r="JR17" s="45"/>
      <x:c r="JS17" s="45"/>
      <x:c r="JT17" s="45"/>
      <x:c r="JU17" s="45"/>
      <x:c r="JV17" s="45"/>
      <x:c r="JW17" s="45"/>
      <x:c r="JX17" s="45"/>
      <x:c r="JY17" s="45"/>
      <x:c r="JZ17" s="45"/>
      <x:c r="KA17" s="45"/>
      <x:c r="KB17" s="45"/>
      <x:c r="KC17" s="45"/>
      <x:c r="KD17" s="45"/>
      <x:c r="KE17" s="45"/>
      <x:c r="KF17" s="45"/>
      <x:c r="KG17" s="45"/>
      <x:c r="KH17" s="45"/>
      <x:c r="KI17" s="45"/>
      <x:c r="KJ17" s="45"/>
      <x:c r="KK17" s="45"/>
      <x:c r="KL17" s="45"/>
      <x:c r="KM17" s="45"/>
      <x:c r="KN17" s="45"/>
      <x:c r="KO17" s="45"/>
      <x:c r="KP17" s="45"/>
      <x:c r="KQ17" s="45"/>
      <x:c r="KR17" s="45"/>
      <x:c r="KS17" s="45"/>
      <x:c r="KT17" s="45"/>
      <x:c r="KU17" s="45"/>
      <x:c r="KV17" s="45"/>
      <x:c r="KW17" s="45"/>
      <x:c r="KX17" s="45"/>
      <x:c r="KY17" s="45"/>
      <x:c r="KZ17" s="45"/>
      <x:c r="LA17" s="45"/>
      <x:c r="LB17" s="45"/>
      <x:c r="LC17" s="45"/>
      <x:c r="LD17" s="45"/>
      <x:c r="LE17" s="45"/>
      <x:c r="LF17" s="45"/>
      <x:c r="LG17" s="45"/>
      <x:c r="LH17" s="45"/>
      <x:c r="LI17" s="45"/>
      <x:c r="LJ17" s="45"/>
      <x:c r="LK17" s="45"/>
      <x:c r="LL17" s="45"/>
      <x:c r="LM17" s="45"/>
      <x:c r="LN17" s="45"/>
      <x:c r="LO17" s="45"/>
      <x:c r="LP17" s="45"/>
      <x:c r="LQ17" s="45"/>
      <x:c r="LR17" s="45"/>
      <x:c r="LS17" s="45"/>
      <x:c r="LT17" s="45"/>
      <x:c r="LU17" s="45"/>
      <x:c r="LV17" s="45"/>
      <x:c r="LW17" s="45"/>
      <x:c r="LX17" s="45"/>
      <x:c r="LY17" s="45"/>
      <x:c r="LZ17" s="45"/>
      <x:c r="MA17" s="45"/>
      <x:c r="MB17" s="45"/>
      <x:c r="MC17" s="45"/>
      <x:c r="MD17" s="45"/>
      <x:c r="ME17" s="45"/>
      <x:c r="MF17" s="45"/>
      <x:c r="MG17" s="45"/>
      <x:c r="MH17" s="45"/>
      <x:c r="MI17" s="45"/>
      <x:c r="MJ17" s="45"/>
      <x:c r="MK17" s="45"/>
      <x:c r="ML17" s="45"/>
      <x:c r="MM17" s="45"/>
      <x:c r="MN17" s="45"/>
      <x:c r="MO17" s="45"/>
      <x:c r="MP17" s="45"/>
      <x:c r="MQ17" s="45"/>
      <x:c r="MR17" s="45"/>
      <x:c r="MS17" s="45"/>
      <x:c r="MT17" s="45"/>
      <x:c r="MU17" s="45"/>
      <x:c r="MV17" s="45"/>
      <x:c r="MW17" s="45"/>
      <x:c r="MX17" s="45"/>
      <x:c r="MY17" s="45"/>
      <x:c r="MZ17" s="45"/>
      <x:c r="NA17" s="45"/>
      <x:c r="NB17" s="45"/>
      <x:c r="NC17" s="45"/>
      <x:c r="ND17" s="45"/>
      <x:c r="NE17" s="45"/>
      <x:c r="NF17" s="45"/>
      <x:c r="NG17" s="45"/>
      <x:c r="NH17" s="45"/>
      <x:c r="NI17" s="45"/>
      <x:c r="NJ17" s="45"/>
      <x:c r="NK17" s="45"/>
      <x:c r="NL17" s="45"/>
      <x:c r="NM17" s="45"/>
      <x:c r="NN17" s="45"/>
      <x:c r="NO17" s="45"/>
      <x:c r="NP17" s="45"/>
      <x:c r="NQ17" s="45"/>
      <x:c r="NR17" s="45"/>
      <x:c r="NS17" s="45"/>
      <x:c r="NT17" s="45"/>
      <x:c r="NU17" s="45"/>
      <x:c r="NV17" s="45"/>
      <x:c r="NW17" s="45"/>
      <x:c r="NX17" s="45"/>
      <x:c r="NY17" s="45"/>
      <x:c r="NZ17" s="45"/>
      <x:c r="OA17" s="45"/>
      <x:c r="OB17" s="45"/>
      <x:c r="OC17" s="45"/>
      <x:c r="OD17" s="45"/>
      <x:c r="OE17" s="45"/>
      <x:c r="OF17" s="45"/>
      <x:c r="OG17" s="45"/>
      <x:c r="OH17" s="45"/>
      <x:c r="OI17" s="45"/>
      <x:c r="OJ17" s="45"/>
      <x:c r="OK17" s="45"/>
      <x:c r="OL17" s="45"/>
      <x:c r="OM17" s="45"/>
      <x:c r="ON17" s="45"/>
      <x:c r="OO17" s="45"/>
      <x:c r="OP17" s="45"/>
      <x:c r="OQ17" s="45"/>
      <x:c r="OR17" s="45"/>
      <x:c r="OS17" s="45"/>
      <x:c r="OT17" s="45"/>
      <x:c r="OU17" s="45"/>
      <x:c r="OV17" s="45"/>
      <x:c r="OW17" s="45"/>
      <x:c r="OX17" s="45"/>
      <x:c r="OY17" s="45"/>
      <x:c r="OZ17" s="45"/>
      <x:c r="PA17" s="45"/>
      <x:c r="PB17" s="45"/>
      <x:c r="PC17" s="45"/>
      <x:c r="PD17" s="45"/>
      <x:c r="PE17" s="45"/>
      <x:c r="PF17" s="45"/>
      <x:c r="PG17" s="45"/>
      <x:c r="PH17" s="45"/>
      <x:c r="PI17" s="45"/>
      <x:c r="PJ17" s="45"/>
      <x:c r="PK17" s="45"/>
      <x:c r="PL17" s="45"/>
      <x:c r="PM17" s="45"/>
      <x:c r="PN17" s="45"/>
      <x:c r="PO17" s="45"/>
      <x:c r="PP17" s="45"/>
      <x:c r="PQ17" s="45"/>
      <x:c r="PR17" s="45"/>
      <x:c r="PS17" s="45"/>
      <x:c r="PT17" s="45"/>
      <x:c r="PU17" s="45"/>
      <x:c r="PV17" s="45"/>
      <x:c r="PW17" s="45"/>
      <x:c r="PX17" s="45"/>
      <x:c r="PY17" s="45"/>
      <x:c r="PZ17" s="45"/>
      <x:c r="QA17" s="45"/>
      <x:c r="QB17" s="45"/>
      <x:c r="QC17" s="45"/>
      <x:c r="QD17" s="45"/>
      <x:c r="QE17" s="45"/>
      <x:c r="QF17" s="45"/>
      <x:c r="QG17" s="45"/>
      <x:c r="QH17" s="45"/>
      <x:c r="QI17" s="45"/>
      <x:c r="QJ17" s="45"/>
      <x:c r="QK17" s="45"/>
      <x:c r="QL17" s="45"/>
      <x:c r="QM17" s="45"/>
      <x:c r="QN17" s="45"/>
      <x:c r="QO17" s="45"/>
      <x:c r="QP17" s="45"/>
      <x:c r="QQ17" s="45"/>
      <x:c r="QR17" s="45"/>
      <x:c r="QS17" s="45"/>
      <x:c r="QT17" s="45"/>
      <x:c r="QU17" s="45"/>
      <x:c r="QV17" s="45"/>
      <x:c r="QW17" s="45"/>
      <x:c r="QX17" s="45"/>
      <x:c r="QY17" s="45"/>
      <x:c r="QZ17" s="45"/>
      <x:c r="RA17" s="45"/>
      <x:c r="RB17" s="45"/>
      <x:c r="RC17" s="45"/>
      <x:c r="RD17" s="45"/>
      <x:c r="RE17" s="45"/>
      <x:c r="RF17" s="45"/>
      <x:c r="RG17" s="45"/>
      <x:c r="RH17" s="45"/>
      <x:c r="RI17" s="45"/>
      <x:c r="RJ17" s="45"/>
      <x:c r="RK17" s="45"/>
      <x:c r="RL17" s="45"/>
      <x:c r="RM17" s="45"/>
      <x:c r="RN17" s="45"/>
      <x:c r="RO17" s="45"/>
      <x:c r="RP17" s="45"/>
      <x:c r="RQ17" s="45"/>
      <x:c r="RR17" s="45"/>
      <x:c r="RS17" s="45"/>
      <x:c r="RT17" s="45"/>
      <x:c r="RU17" s="45"/>
      <x:c r="RV17" s="45"/>
      <x:c r="RW17" s="45"/>
      <x:c r="RX17" s="45"/>
      <x:c r="RY17" s="45"/>
      <x:c r="RZ17" s="45"/>
      <x:c r="SA17" s="45"/>
      <x:c r="SB17" s="45"/>
      <x:c r="SC17" s="45"/>
      <x:c r="SD17" s="45"/>
      <x:c r="SE17" s="45"/>
      <x:c r="SF17" s="45"/>
      <x:c r="SG17" s="45"/>
      <x:c r="SH17" s="45"/>
      <x:c r="SI17" s="45"/>
      <x:c r="SJ17" s="45"/>
      <x:c r="SK17" s="45"/>
      <x:c r="SL17" s="45"/>
      <x:c r="SM17" s="45"/>
      <x:c r="SN17" s="45"/>
      <x:c r="SO17" s="45"/>
      <x:c r="SP17" s="45"/>
      <x:c r="SQ17" s="45"/>
      <x:c r="SR17" s="45"/>
      <x:c r="SS17" s="45"/>
      <x:c r="ST17" s="45"/>
      <x:c r="SU17" s="45"/>
      <x:c r="SV17" s="45"/>
      <x:c r="SW17" s="45"/>
      <x:c r="SX17" s="45"/>
      <x:c r="SY17" s="45"/>
      <x:c r="SZ17" s="45"/>
      <x:c r="TA17" s="45"/>
      <x:c r="TB17" s="45"/>
      <x:c r="TC17" s="45"/>
      <x:c r="TD17" s="45"/>
      <x:c r="TE17" s="45"/>
      <x:c r="TF17" s="45"/>
      <x:c r="TG17" s="45"/>
      <x:c r="TH17" s="45"/>
      <x:c r="TI17" s="45"/>
      <x:c r="TJ17" s="45"/>
      <x:c r="TK17" s="45"/>
      <x:c r="TL17" s="45"/>
      <x:c r="TM17" s="45"/>
      <x:c r="TN17" s="45"/>
      <x:c r="TO17" s="45"/>
      <x:c r="TP17" s="45"/>
      <x:c r="TQ17" s="45"/>
      <x:c r="TR17" s="45"/>
      <x:c r="TS17" s="45"/>
      <x:c r="TT17" s="45"/>
      <x:c r="TU17" s="45"/>
      <x:c r="TV17" s="45"/>
      <x:c r="TW17" s="45"/>
      <x:c r="TX17" s="45"/>
      <x:c r="TY17" s="45"/>
      <x:c r="TZ17" s="45"/>
      <x:c r="UA17" s="45"/>
      <x:c r="UB17" s="45"/>
      <x:c r="UC17" s="45"/>
      <x:c r="UD17" s="45"/>
      <x:c r="UE17" s="45"/>
      <x:c r="UF17" s="45"/>
      <x:c r="UG17" s="45"/>
      <x:c r="UH17" s="45"/>
      <x:c r="UI17" s="45"/>
      <x:c r="UJ17" s="45"/>
      <x:c r="UK17" s="45"/>
      <x:c r="UL17" s="45"/>
      <x:c r="UM17" s="45"/>
      <x:c r="UN17" s="45"/>
      <x:c r="UO17" s="45"/>
      <x:c r="UP17" s="45"/>
      <x:c r="UQ17" s="45"/>
      <x:c r="UR17" s="45"/>
      <x:c r="US17" s="45"/>
      <x:c r="UT17" s="45"/>
      <x:c r="UU17" s="45"/>
      <x:c r="UV17" s="45"/>
      <x:c r="UW17" s="45"/>
      <x:c r="UX17" s="45"/>
      <x:c r="UY17" s="45"/>
      <x:c r="UZ17" s="45"/>
      <x:c r="VA17" s="45"/>
      <x:c r="VB17" s="45"/>
      <x:c r="VC17" s="45"/>
      <x:c r="VD17" s="45"/>
      <x:c r="VE17" s="45"/>
      <x:c r="VF17" s="45"/>
      <x:c r="VG17" s="45"/>
      <x:c r="VH17" s="45"/>
      <x:c r="VI17" s="45"/>
      <x:c r="VJ17" s="45"/>
      <x:c r="VK17" s="45"/>
      <x:c r="VL17" s="45"/>
      <x:c r="VM17" s="45"/>
      <x:c r="VN17" s="45"/>
      <x:c r="VO17" s="45"/>
      <x:c r="VP17" s="45"/>
      <x:c r="VQ17" s="45"/>
      <x:c r="VR17" s="45"/>
      <x:c r="VS17" s="45"/>
      <x:c r="VT17" s="45"/>
      <x:c r="VU17" s="45"/>
      <x:c r="VV17" s="45"/>
      <x:c r="VW17" s="45"/>
      <x:c r="VX17" s="45"/>
      <x:c r="VY17" s="45"/>
      <x:c r="VZ17" s="45"/>
      <x:c r="WA17" s="45"/>
      <x:c r="WB17" s="45"/>
      <x:c r="WC17" s="45"/>
      <x:c r="WD17" s="45"/>
      <x:c r="WE17" s="45"/>
      <x:c r="WF17" s="45"/>
      <x:c r="WG17" s="45"/>
      <x:c r="WH17" s="45"/>
      <x:c r="WI17" s="45"/>
      <x:c r="WJ17" s="45"/>
      <x:c r="WK17" s="45"/>
      <x:c r="WL17" s="45"/>
      <x:c r="WM17" s="45"/>
      <x:c r="WN17" s="45"/>
      <x:c r="WO17" s="45"/>
      <x:c r="WP17" s="45"/>
      <x:c r="WQ17" s="45"/>
      <x:c r="WR17" s="45"/>
      <x:c r="WS17" s="45"/>
      <x:c r="WT17" s="45"/>
      <x:c r="WU17" s="45"/>
      <x:c r="WV17" s="45"/>
      <x:c r="WW17" s="45"/>
      <x:c r="WX17" s="45"/>
      <x:c r="WY17" s="45"/>
      <x:c r="WZ17" s="45"/>
      <x:c r="XA17" s="45"/>
      <x:c r="XB17" s="45"/>
      <x:c r="XC17" s="45"/>
      <x:c r="XD17" s="45"/>
      <x:c r="XE17" s="45"/>
      <x:c r="XF17" s="45"/>
      <x:c r="XG17" s="45"/>
      <x:c r="XH17" s="45"/>
      <x:c r="XI17" s="45"/>
      <x:c r="XJ17" s="45"/>
      <x:c r="XK17" s="45"/>
      <x:c r="XL17" s="45"/>
      <x:c r="XM17" s="45"/>
      <x:c r="XN17" s="45"/>
      <x:c r="XO17" s="45"/>
      <x:c r="XP17" s="45"/>
      <x:c r="XQ17" s="45"/>
      <x:c r="XR17" s="45"/>
      <x:c r="XS17" s="45"/>
      <x:c r="XT17" s="45"/>
      <x:c r="XU17" s="45"/>
      <x:c r="XV17" s="45"/>
      <x:c r="XW17" s="45"/>
      <x:c r="XX17" s="45"/>
      <x:c r="XY17" s="45"/>
      <x:c r="XZ17" s="45"/>
      <x:c r="YA17" s="45"/>
      <x:c r="YB17" s="45"/>
      <x:c r="YC17" s="45"/>
      <x:c r="YD17" s="45"/>
      <x:c r="YE17" s="45"/>
      <x:c r="YF17" s="45"/>
      <x:c r="YG17" s="45"/>
      <x:c r="YH17" s="45"/>
      <x:c r="YI17" s="45"/>
      <x:c r="YJ17" s="45"/>
      <x:c r="YK17" s="45"/>
      <x:c r="YL17" s="45"/>
      <x:c r="YM17" s="45"/>
      <x:c r="YN17" s="45"/>
      <x:c r="YO17" s="45"/>
      <x:c r="YP17" s="45"/>
      <x:c r="YQ17" s="45"/>
      <x:c r="YR17" s="45"/>
      <x:c r="YS17" s="45"/>
      <x:c r="YT17" s="45"/>
      <x:c r="YU17" s="45"/>
      <x:c r="YV17" s="45"/>
      <x:c r="YW17" s="45"/>
      <x:c r="YX17" s="45"/>
      <x:c r="YY17" s="45"/>
      <x:c r="YZ17" s="45"/>
      <x:c r="ZA17" s="45"/>
      <x:c r="ZB17" s="45"/>
      <x:c r="ZC17" s="45"/>
      <x:c r="ZD17" s="45"/>
      <x:c r="ZE17" s="45"/>
      <x:c r="ZF17" s="45"/>
      <x:c r="ZG17" s="45"/>
      <x:c r="ZH17" s="45"/>
      <x:c r="ZI17" s="45"/>
      <x:c r="ZJ17" s="45"/>
      <x:c r="ZK17" s="45"/>
      <x:c r="ZL17" s="45"/>
      <x:c r="ZM17" s="45"/>
      <x:c r="ZN17" s="45"/>
      <x:c r="ZO17" s="45"/>
      <x:c r="ZP17" s="45"/>
      <x:c r="ZQ17" s="45"/>
      <x:c r="ZR17" s="45"/>
      <x:c r="ZS17" s="45"/>
      <x:c r="ZT17" s="45"/>
      <x:c r="ZU17" s="45"/>
      <x:c r="ZV17" s="45"/>
      <x:c r="ZW17" s="45"/>
      <x:c r="ZX17" s="45"/>
      <x:c r="ZY17" s="45"/>
      <x:c r="ZZ17" s="45"/>
      <x:c r="AAA17" s="45"/>
      <x:c r="AAB17" s="45"/>
      <x:c r="AAC17" s="45"/>
      <x:c r="AAD17" s="45"/>
      <x:c r="AAE17" s="45"/>
      <x:c r="AAF17" s="45"/>
      <x:c r="AAG17" s="45"/>
      <x:c r="AAH17" s="45"/>
      <x:c r="AAI17" s="45"/>
      <x:c r="AAJ17" s="45"/>
      <x:c r="AAK17" s="45"/>
      <x:c r="AAL17" s="45"/>
      <x:c r="AAM17" s="45"/>
      <x:c r="AAN17" s="45"/>
      <x:c r="AAO17" s="45"/>
      <x:c r="AAP17" s="45"/>
      <x:c r="AAQ17" s="45"/>
      <x:c r="AAR17" s="45"/>
      <x:c r="AAS17" s="45"/>
      <x:c r="AAT17" s="45"/>
      <x:c r="AAU17" s="45"/>
      <x:c r="AAV17" s="45"/>
      <x:c r="AAW17" s="45"/>
      <x:c r="AAX17" s="45"/>
      <x:c r="AAY17" s="45"/>
      <x:c r="AAZ17" s="45"/>
      <x:c r="ABA17" s="45"/>
      <x:c r="ABB17" s="45"/>
      <x:c r="ABC17" s="45"/>
      <x:c r="ABD17" s="45"/>
      <x:c r="ABE17" s="45"/>
      <x:c r="ABF17" s="45"/>
      <x:c r="ABG17" s="45"/>
      <x:c r="ABH17" s="45"/>
      <x:c r="ABI17" s="45"/>
      <x:c r="ABJ17" s="45"/>
      <x:c r="ABK17" s="45"/>
      <x:c r="ABL17" s="45"/>
      <x:c r="ABM17" s="45"/>
      <x:c r="ABN17" s="45"/>
      <x:c r="ABO17" s="45"/>
      <x:c r="ABP17" s="45"/>
      <x:c r="ABQ17" s="45"/>
      <x:c r="ABR17" s="45"/>
      <x:c r="ABS17" s="45"/>
      <x:c r="ABT17" s="45"/>
      <x:c r="ABU17" s="45"/>
      <x:c r="ABV17" s="45"/>
      <x:c r="ABW17" s="45"/>
      <x:c r="ABX17" s="45"/>
      <x:c r="ABY17" s="45"/>
      <x:c r="ABZ17" s="45"/>
      <x:c r="ACA17" s="45"/>
      <x:c r="ACB17" s="45"/>
      <x:c r="ACC17" s="45"/>
      <x:c r="ACD17" s="45"/>
      <x:c r="ACE17" s="45"/>
      <x:c r="ACF17" s="45"/>
      <x:c r="ACG17" s="45"/>
      <x:c r="ACH17" s="45"/>
      <x:c r="ACI17" s="45"/>
      <x:c r="ACJ17" s="45"/>
      <x:c r="ACK17" s="45"/>
      <x:c r="ACL17" s="45"/>
      <x:c r="ACM17" s="45"/>
      <x:c r="ACN17" s="45"/>
      <x:c r="ACO17" s="45"/>
      <x:c r="ACP17" s="45"/>
      <x:c r="ACQ17" s="45"/>
      <x:c r="ACR17" s="45"/>
      <x:c r="ACS17" s="45"/>
      <x:c r="ACT17" s="45"/>
      <x:c r="ACU17" s="45"/>
      <x:c r="ACV17" s="45"/>
      <x:c r="ACW17" s="45"/>
      <x:c r="ACX17" s="45"/>
      <x:c r="ACY17" s="45"/>
      <x:c r="ACZ17" s="45"/>
      <x:c r="ADA17" s="45"/>
      <x:c r="ADB17" s="45"/>
      <x:c r="ADC17" s="45"/>
      <x:c r="ADD17" s="45"/>
      <x:c r="ADE17" s="45"/>
      <x:c r="ADF17" s="45"/>
      <x:c r="ADG17" s="45"/>
      <x:c r="ADH17" s="45"/>
      <x:c r="ADI17" s="45"/>
      <x:c r="ADJ17" s="45"/>
      <x:c r="ADK17" s="45"/>
      <x:c r="ADL17" s="45"/>
      <x:c r="ADM17" s="45"/>
      <x:c r="ADN17" s="45"/>
      <x:c r="ADO17" s="45"/>
      <x:c r="ADP17" s="45"/>
      <x:c r="ADQ17" s="45"/>
      <x:c r="ADR17" s="45"/>
      <x:c r="ADS17" s="45"/>
      <x:c r="ADT17" s="45"/>
      <x:c r="ADU17" s="45"/>
      <x:c r="ADV17" s="45"/>
      <x:c r="ADW17" s="45"/>
      <x:c r="ADX17" s="45"/>
      <x:c r="ADY17" s="45"/>
      <x:c r="ADZ17" s="45"/>
      <x:c r="AEA17" s="45"/>
      <x:c r="AEB17" s="45"/>
      <x:c r="AEC17" s="45"/>
      <x:c r="AED17" s="45"/>
      <x:c r="AEE17" s="45"/>
      <x:c r="AEF17" s="45"/>
      <x:c r="AEG17" s="45"/>
      <x:c r="AEH17" s="45"/>
      <x:c r="AEI17" s="45"/>
      <x:c r="AEJ17" s="45"/>
      <x:c r="AEK17" s="45"/>
      <x:c r="AEL17" s="45"/>
      <x:c r="AEM17" s="45"/>
      <x:c r="AEN17" s="45"/>
      <x:c r="AEO17" s="45"/>
      <x:c r="AEP17" s="45"/>
      <x:c r="AEQ17" s="45"/>
      <x:c r="AER17" s="45"/>
      <x:c r="AES17" s="45"/>
      <x:c r="AET17" s="45"/>
      <x:c r="AEU17" s="45"/>
      <x:c r="AEV17" s="45"/>
      <x:c r="AEW17" s="45"/>
      <x:c r="AEX17" s="45"/>
      <x:c r="AEY17" s="45"/>
      <x:c r="AEZ17" s="45"/>
      <x:c r="AFA17" s="45"/>
      <x:c r="AFB17" s="45"/>
      <x:c r="AFC17" s="45"/>
      <x:c r="AFD17" s="45"/>
      <x:c r="AFE17" s="45"/>
      <x:c r="AFF17" s="45"/>
      <x:c r="AFG17" s="45"/>
      <x:c r="AFH17" s="45"/>
      <x:c r="AFI17" s="45"/>
      <x:c r="AFJ17" s="45"/>
      <x:c r="AFK17" s="45"/>
      <x:c r="AFL17" s="45"/>
      <x:c r="AFM17" s="45"/>
      <x:c r="AFN17" s="45"/>
      <x:c r="AFO17" s="45"/>
      <x:c r="AFP17" s="45"/>
      <x:c r="AFQ17" s="45"/>
      <x:c r="AFR17" s="45"/>
      <x:c r="AFS17" s="45"/>
      <x:c r="AFT17" s="45"/>
      <x:c r="AFU17" s="45"/>
      <x:c r="AFV17" s="45"/>
      <x:c r="AFW17" s="45"/>
      <x:c r="AFX17" s="45"/>
      <x:c r="AFY17" s="45"/>
      <x:c r="AFZ17" s="45"/>
      <x:c r="AGA17" s="45"/>
      <x:c r="AGB17" s="45"/>
      <x:c r="AGC17" s="45"/>
      <x:c r="AGD17" s="45"/>
      <x:c r="AGE17" s="45"/>
      <x:c r="AGF17" s="45"/>
      <x:c r="AGG17" s="45"/>
      <x:c r="AGH17" s="45"/>
      <x:c r="AGI17" s="45"/>
      <x:c r="AGJ17" s="45"/>
      <x:c r="AGK17" s="45"/>
      <x:c r="AGL17" s="45"/>
      <x:c r="AGM17" s="45"/>
      <x:c r="AGN17" s="45"/>
      <x:c r="AGO17" s="45"/>
      <x:c r="AGP17" s="45"/>
      <x:c r="AGQ17" s="45"/>
      <x:c r="AGR17" s="45"/>
      <x:c r="AGS17" s="45"/>
      <x:c r="AGT17" s="45"/>
      <x:c r="AGU17" s="45"/>
      <x:c r="AGV17" s="45"/>
      <x:c r="AGW17" s="45"/>
      <x:c r="AGX17" s="45"/>
      <x:c r="AGY17" s="45"/>
      <x:c r="AGZ17" s="45"/>
      <x:c r="AHA17" s="45"/>
      <x:c r="AHB17" s="45"/>
      <x:c r="AHC17" s="45"/>
      <x:c r="AHD17" s="45"/>
      <x:c r="AHE17" s="45"/>
      <x:c r="AHF17" s="45"/>
      <x:c r="AHG17" s="45"/>
      <x:c r="AHH17" s="45"/>
      <x:c r="AHI17" s="45"/>
      <x:c r="AHJ17" s="45"/>
      <x:c r="AHK17" s="45"/>
      <x:c r="AHL17" s="45"/>
      <x:c r="AHM17" s="45"/>
      <x:c r="AHN17" s="45"/>
      <x:c r="AHO17" s="45"/>
      <x:c r="AHP17" s="45"/>
      <x:c r="AHQ17" s="45"/>
      <x:c r="AHR17" s="45"/>
      <x:c r="AHS17" s="45"/>
      <x:c r="AHT17" s="45"/>
      <x:c r="AHU17" s="45"/>
      <x:c r="AHV17" s="45"/>
      <x:c r="AHW17" s="45"/>
      <x:c r="AHX17" s="45"/>
      <x:c r="AHY17" s="45"/>
      <x:c r="AHZ17" s="45"/>
      <x:c r="AIA17" s="45"/>
      <x:c r="AIB17" s="45"/>
      <x:c r="AIC17" s="45"/>
      <x:c r="AID17" s="45"/>
      <x:c r="AIE17" s="45"/>
      <x:c r="AIF17" s="45"/>
      <x:c r="AIG17" s="45"/>
      <x:c r="AIH17" s="45"/>
      <x:c r="AII17" s="45"/>
      <x:c r="AIJ17" s="45"/>
      <x:c r="AIK17" s="45"/>
      <x:c r="AIL17" s="45"/>
      <x:c r="AIM17" s="45"/>
      <x:c r="AIN17" s="45"/>
      <x:c r="AIO17" s="45"/>
      <x:c r="AIP17" s="45"/>
      <x:c r="AIQ17" s="45"/>
      <x:c r="AIR17" s="45"/>
      <x:c r="AIS17" s="45"/>
      <x:c r="AIT17" s="45"/>
      <x:c r="AIU17" s="45"/>
      <x:c r="AIV17" s="45"/>
      <x:c r="AIW17" s="45"/>
      <x:c r="AIX17" s="45"/>
      <x:c r="AIY17" s="45"/>
      <x:c r="AIZ17" s="45"/>
      <x:c r="AJA17" s="45"/>
      <x:c r="AJB17" s="45"/>
      <x:c r="AJC17" s="45"/>
      <x:c r="AJD17" s="45"/>
      <x:c r="AJE17" s="45"/>
      <x:c r="AJF17" s="45"/>
      <x:c r="AJG17" s="45"/>
      <x:c r="AJH17" s="45"/>
      <x:c r="AJI17" s="45"/>
      <x:c r="AJJ17" s="45"/>
      <x:c r="AJK17" s="45"/>
      <x:c r="AJL17" s="45"/>
      <x:c r="AJM17" s="45"/>
      <x:c r="AJN17" s="45"/>
      <x:c r="AJO17" s="45"/>
      <x:c r="AJP17" s="45"/>
      <x:c r="AJQ17" s="45"/>
      <x:c r="AJR17" s="45"/>
      <x:c r="AJS17" s="45"/>
      <x:c r="AJT17" s="45"/>
      <x:c r="AJU17" s="45"/>
      <x:c r="AJV17" s="45"/>
      <x:c r="AJW17" s="45"/>
      <x:c r="AJX17" s="45"/>
      <x:c r="AJY17" s="45"/>
      <x:c r="AJZ17" s="45"/>
      <x:c r="AKA17" s="45"/>
      <x:c r="AKB17" s="45"/>
      <x:c r="AKC17" s="45"/>
      <x:c r="AKD17" s="45"/>
      <x:c r="AKE17" s="45"/>
      <x:c r="AKF17" s="45"/>
      <x:c r="AKG17" s="45"/>
      <x:c r="AKH17" s="45"/>
      <x:c r="AKI17" s="45"/>
      <x:c r="AKJ17" s="45"/>
      <x:c r="AKK17" s="45"/>
      <x:c r="AKL17" s="45"/>
      <x:c r="AKM17" s="45"/>
      <x:c r="AKN17" s="45"/>
      <x:c r="AKO17" s="45"/>
      <x:c r="AKP17" s="45"/>
      <x:c r="AKQ17" s="45"/>
      <x:c r="AKR17" s="45"/>
      <x:c r="AKS17" s="45"/>
      <x:c r="AKT17" s="45"/>
      <x:c r="AKU17" s="45"/>
      <x:c r="AKV17" s="45"/>
      <x:c r="AKW17" s="45"/>
      <x:c r="AKX17" s="45"/>
      <x:c r="AKY17" s="45"/>
      <x:c r="AKZ17" s="45"/>
      <x:c r="ALA17" s="45"/>
      <x:c r="ALB17" s="45"/>
      <x:c r="ALC17" s="45"/>
      <x:c r="ALD17" s="45"/>
      <x:c r="ALE17" s="45"/>
      <x:c r="ALF17" s="45"/>
      <x:c r="ALG17" s="45"/>
      <x:c r="ALH17" s="45"/>
      <x:c r="ALI17" s="45"/>
      <x:c r="ALJ17" s="45"/>
      <x:c r="ALK17" s="45"/>
      <x:c r="ALL17" s="45"/>
      <x:c r="ALM17" s="45"/>
      <x:c r="ALN17" s="45"/>
      <x:c r="ALO17" s="45"/>
      <x:c r="ALP17" s="45"/>
      <x:c r="ALQ17" s="45"/>
      <x:c r="ALR17" s="45"/>
      <x:c r="ALS17" s="45"/>
      <x:c r="ALT17" s="45"/>
      <x:c r="ALU17" s="45"/>
      <x:c r="ALV17" s="45"/>
      <x:c r="ALW17" s="45"/>
      <x:c r="ALX17" s="45"/>
      <x:c r="ALY17" s="45"/>
      <x:c r="ALZ17" s="45"/>
      <x:c r="AMA17" s="45"/>
      <x:c r="AMB17" s="45"/>
      <x:c r="AMC17" s="45"/>
      <x:c r="AMD17" s="45"/>
      <x:c r="AME17" s="45"/>
      <x:c r="AMF17" s="45"/>
      <x:c r="AMG17" s="45"/>
      <x:c r="AMH17" s="45"/>
      <x:c r="AMI17" s="45"/>
      <x:c r="AMJ17" s="45"/>
      <x:c r="AMK17" s="45"/>
      <x:c r="AML17" s="45"/>
      <x:c r="AMM17" s="45"/>
      <x:c r="AMN17" s="45"/>
      <x:c r="AMO17" s="45"/>
      <x:c r="AMP17" s="45"/>
    </x:row>
    <x:row r="18" spans="1:22" ht="33.75">
      <x:c r="A18" s="135" t="s">
        <x:v>37</x:v>
      </x:c>
      <x:c r="B18" s="136" t="s">
        <x:v>139</x:v>
      </x:c>
      <x:c r="C18" s="72" t="s">
        <x:v>195</x:v>
      </x:c>
      <x:c r="D18" s="77">
        <x:v>76</x:v>
      </x:c>
      <x:c r="E18" s="77">
        <x:v>1</x:v>
      </x:c>
      <x:c r="F18" s="74">
        <x:v>5000</x:v>
      </x:c>
      <x:c r="G18" s="74">
        <x:v>1600</x:v>
      </x:c>
      <x:c r="H18" s="74"/>
      <x:c r="I18" s="74">
        <x:v>40</x:v>
      </x:c>
      <x:c r="J18" s="87">
        <x:f>F18/4000</x:f>
        <x:v>1.25</x:v>
      </x:c>
      <x:c r="K18" s="75">
        <x:v>3</x:v>
      </x:c>
      <x:c r="L18" s="75">
        <x:v>3</x:v>
      </x:c>
      <x:c r="M18" s="86">
        <x:f>G18/25</x:f>
        <x:v>64</x:v>
      </x:c>
      <x:c r="N18" s="57">
        <x:v>70</x:v>
      </x:c>
      <x:c r="O18" s="87">
        <x:f>H18/30</x:f>
        <x:v>0</x:v>
      </x:c>
      <x:c r="P18" s="75">
        <x:v>0</x:v>
      </x:c>
      <x:c r="Q18" s="79">
        <x:f>I18/10</x:f>
        <x:v>4</x:v>
      </x:c>
      <x:c r="R18" s="78" t="s">
        <x:v>42</x:v>
      </x:c>
      <x:c r="S18" s="86">
        <x:f>D18/10</x:f>
        <x:v>7.5999999999999996</x:v>
      </x:c>
      <x:c r="T18" s="88">
        <x:v>30</x:v>
      </x:c>
      <x:c r="U18" s="75">
        <x:v>1</x:v>
      </x:c>
      <x:c r="V18" s="76" t="s">
        <x:v>210</x:v>
      </x:c>
    </x:row>
    <x:row r="19" spans="1:22" ht="45">
      <x:c r="A19" s="135" t="s">
        <x:v>36</x:v>
      </x:c>
      <x:c r="B19" s="136" t="s">
        <x:v>143</x:v>
      </x:c>
      <x:c r="C19" s="72" t="s">
        <x:v>220</x:v>
      </x:c>
      <x:c r="D19" s="77">
        <x:v>88</x:v>
      </x:c>
      <x:c r="E19" s="77">
        <x:v>1</x:v>
      </x:c>
      <x:c r="F19" s="74">
        <x:v>5000</x:v>
      </x:c>
      <x:c r="G19" s="74">
        <x:v>750</x:v>
      </x:c>
      <x:c r="H19" s="74">
        <x:v>0</x:v>
      </x:c>
      <x:c r="I19" s="74">
        <x:v>33</x:v>
      </x:c>
      <x:c r="J19" s="87">
        <x:f>F19/4000</x:f>
        <x:v>1.25</x:v>
      </x:c>
      <x:c r="K19" s="75">
        <x:v>3</x:v>
      </x:c>
      <x:c r="L19" s="75">
        <x:v>2</x:v>
      </x:c>
      <x:c r="M19" s="86">
        <x:f>G19/25</x:f>
        <x:v>30</x:v>
      </x:c>
      <x:c r="N19" s="57">
        <x:v>30</x:v>
      </x:c>
      <x:c r="O19" s="87">
        <x:f>H19/30</x:f>
        <x:v>0</x:v>
      </x:c>
      <x:c r="P19" s="75">
        <x:v>0</x:v>
      </x:c>
      <x:c r="Q19" s="79">
        <x:f>I19/10</x:f>
        <x:v>3.2999999999999998</x:v>
      </x:c>
      <x:c r="R19" s="85" t="s">
        <x:v>43</x:v>
      </x:c>
      <x:c r="S19" s="86">
        <x:f>D19/10</x:f>
        <x:v>8.8000000000000007</x:v>
      </x:c>
      <x:c r="T19" s="57">
        <x:v>30</x:v>
      </x:c>
      <x:c r="U19" s="75">
        <x:v>1</x:v>
      </x:c>
      <x:c r="V19" s="76" t="s">
        <x:v>210</x:v>
      </x:c>
    </x:row>
    <x:row r="20" spans="1:22" ht="45">
      <x:c r="A20" s="135" t="s">
        <x:v>39</x:v>
      </x:c>
      <x:c r="B20" s="136" t="s">
        <x:v>3</x:v>
      </x:c>
      <x:c r="C20" s="72" t="s">
        <x:v>194</x:v>
      </x:c>
      <x:c r="D20" s="77">
        <x:v>45</x:v>
      </x:c>
      <x:c r="E20" s="77">
        <x:v>2</x:v>
      </x:c>
      <x:c r="F20" s="74">
        <x:v>5000</x:v>
      </x:c>
      <x:c r="G20" s="74">
        <x:v>577</x:v>
      </x:c>
      <x:c r="H20" s="74">
        <x:v>0</x:v>
      </x:c>
      <x:c r="I20" s="80">
        <x:v>23</x:v>
      </x:c>
      <x:c r="J20" s="87">
        <x:f>F20/4000</x:f>
        <x:v>1.25</x:v>
      </x:c>
      <x:c r="K20" s="75">
        <x:v>3</x:v>
      </x:c>
      <x:c r="L20" s="75">
        <x:v>2</x:v>
      </x:c>
      <x:c r="M20" s="86">
        <x:f>G20/25</x:f>
        <x:v>23.079999999999998</x:v>
      </x:c>
      <x:c r="N20" s="57">
        <x:v>30</x:v>
      </x:c>
      <x:c r="O20" s="87">
        <x:f>H20/30</x:f>
        <x:v>0</x:v>
      </x:c>
      <x:c r="P20" s="75">
        <x:v>0</x:v>
      </x:c>
      <x:c r="Q20" s="79">
        <x:f>I20/10</x:f>
        <x:v>2.2999999999999998</x:v>
      </x:c>
      <x:c r="R20" s="85" t="s">
        <x:v>43</x:v>
      </x:c>
      <x:c r="S20" s="86">
        <x:f>D20/10</x:f>
        <x:v>4.5</x:v>
      </x:c>
      <x:c r="T20" s="57">
        <x:v>30</x:v>
      </x:c>
      <x:c r="U20" s="75">
        <x:v>1</x:v>
      </x:c>
      <x:c r="V20" s="76" t="s">
        <x:v>210</x:v>
      </x:c>
    </x:row>
    <x:row r="21" spans="1:22" ht="15">
      <x:c r="A21" s="5"/>
      <x:c r="B21" s="8" t="s">
        <x:v>144</x:v>
      </x:c>
      <x:c r="C21" s="8"/>
      <x:c r="D21" s="48"/>
      <x:c r="E21" s="48"/>
      <x:c r="F21" s="5">
        <x:v>5000</x:v>
      </x:c>
      <x:c r="G21" s="5"/>
      <x:c r="H21" s="5"/>
      <x:c r="I21" s="5"/>
      <x:c r="J21" s="87"/>
      <x:c r="K21" s="6"/>
      <x:c r="L21" s="6"/>
      <x:c r="M21" s="61"/>
      <x:c r="N21" s="6"/>
      <x:c r="O21" s="61"/>
      <x:c r="P21" s="6"/>
      <x:c r="Q21" s="79"/>
      <x:c r="R21" s="6"/>
      <x:c r="S21" s="61"/>
      <x:c r="T21" s="6"/>
      <x:c r="U21" s="75"/>
      <x:c r="V21" s="7"/>
    </x:row>
    <x:row r="22" spans="2:17" ht="30">
      <x:c r="B22" s="64" t="s">
        <x:v>204</x:v>
      </x:c>
      <x:c r="C22"/>
      <x:c r="D22" s="43"/>
      <x:c r="E22" s="43"/>
      <x:c r="J22" s="87">
        <x:f>F22/4000</x:f>
        <x:v>0</x:v>
      </x:c>
      <x:c r="Q22" s="79">
        <x:f>I22/10</x:f>
        <x:v>0</x:v>
      </x:c>
    </x:row>
    <x:row r="23" spans="2:5">
      <x:c r="B23"/>
      <x:c r="C23"/>
      <x:c r="D23" s="43"/>
      <x:c r="E23" s="43"/>
    </x:row>
    <x:row r="24" spans="2:5">
      <x:c r="B24"/>
      <x:c r="C24"/>
      <x:c r="D24" s="43"/>
      <x:c r="E24" s="43"/>
    </x:row>
    <x:row r="25" spans="2:5">
      <x:c r="B25"/>
      <x:c r="C25"/>
      <x:c r="D25" s="43"/>
      <x:c r="E25" s="43"/>
    </x:row>
    <x:row r="26" spans="2:5">
      <x:c r="B26"/>
      <x:c r="C26"/>
      <x:c r="D26" s="43"/>
      <x:c r="E26" s="43"/>
    </x:row>
    <x:row r="27" spans="2:12">
      <x:c r="B27"/>
      <x:c r="C27"/>
      <x:c r="D27" s="43"/>
      <x:c r="E27" s="43"/>
      <x:c r="L27" s="9" t="s">
        <x:v>48</x:v>
      </x:c>
    </x:row>
    <x:row r="28" spans="2:5">
      <x:c r="B28"/>
      <x:c r="C28"/>
      <x:c r="D28" s="43"/>
      <x:c r="E28" s="43"/>
    </x:row>
    <x:row r="29" spans="2:5">
      <x:c r="B29"/>
      <x:c r="C29"/>
      <x:c r="D29" s="43"/>
      <x:c r="E29" s="43"/>
    </x:row>
    <x:row r="30" spans="2:5">
      <x:c r="B30"/>
      <x:c r="C30"/>
      <x:c r="D30" s="43"/>
      <x:c r="E30" s="43"/>
    </x:row>
    <x:row r="31" spans="2:5">
      <x:c r="B31"/>
      <x:c r="C31"/>
      <x:c r="D31" s="43"/>
      <x:c r="E31" s="43"/>
    </x:row>
    <x:row r="32" spans="2:5">
      <x:c r="B32"/>
      <x:c r="C32"/>
      <x:c r="D32" s="43"/>
      <x:c r="E32" s="43"/>
    </x:row>
    <x:row r="33" spans="2:5">
      <x:c r="B33"/>
      <x:c r="C33"/>
      <x:c r="D33" s="43"/>
      <x:c r="E33" s="43"/>
    </x:row>
    <x:row r="34" spans="2:5">
      <x:c r="B34"/>
      <x:c r="C34"/>
      <x:c r="D34" s="43"/>
      <x:c r="E34" s="43"/>
    </x:row>
    <x:row r="35" spans="2:5">
      <x:c r="B35"/>
      <x:c r="C35"/>
      <x:c r="D35" s="43"/>
      <x:c r="E35" s="43"/>
    </x:row>
    <x:row r="36" spans="2:5">
      <x:c r="B36"/>
      <x:c r="C36"/>
      <x:c r="D36" s="43"/>
      <x:c r="E36" s="43"/>
    </x:row>
    <x:row r="37" spans="2:5">
      <x:c r="B37"/>
      <x:c r="C37"/>
      <x:c r="D37" s="43"/>
      <x:c r="E37" s="43"/>
    </x:row>
    <x:row r="38" spans="2:5">
      <x:c r="B38"/>
      <x:c r="C38"/>
      <x:c r="D38" s="43"/>
      <x:c r="E38" s="43"/>
    </x:row>
    <x:row r="39" spans="2:5">
      <x:c r="B39"/>
      <x:c r="C39"/>
      <x:c r="D39" s="43"/>
      <x:c r="E39" s="43"/>
    </x:row>
    <x:row r="40" spans="2:5">
      <x:c r="B40"/>
      <x:c r="C40"/>
      <x:c r="D40" s="43"/>
      <x:c r="E40" s="43"/>
    </x:row>
    <x:row r="41" spans="2:5">
      <x:c r="B41"/>
      <x:c r="C41"/>
      <x:c r="D41" s="43"/>
      <x:c r="E41" s="43"/>
    </x:row>
    <x:row r="42" spans="2:5">
      <x:c r="B42" s="11"/>
      <x:c r="C42" s="11"/>
      <x:c r="D42" s="50"/>
      <x:c r="E42" s="50"/>
    </x:row>
    <x:row r="43" spans="2:5">
      <x:c r="B43" s="11"/>
      <x:c r="C43" s="11"/>
      <x:c r="D43" s="50"/>
      <x:c r="E43" s="50"/>
    </x:row>
    <x:row r="44" spans="2:5">
      <x:c r="B44" s="12" t="s">
        <x:v>196</x:v>
      </x:c>
      <x:c r="C44" s="12"/>
      <x:c r="D44" s="51"/>
      <x:c r="E44" s="51"/>
    </x:row>
  </x:sheetData>
  <x:hyperlinks>
    <x:hyperlink ref="B44:B44" r:id="rId1"/>
  </x:hyperlinks>
  <x:pageMargins left="0.69986110925674438477" right="0.69986110925674438477" top="1.14347219467163085938" bottom="1.14347219467163085938" header="0.75" footer="0.75"/>
  <x:pageSetup paperSize="9" scale="100" firstPageNumber="1" fitToWidth="0" fitToHeight="0" orientation="portrait" usePrinterDefaults="1" blackAndWhite="0" draft="0" useFirstPageNumber="0" horizontalDpi="60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MS17"/>
  <x:sheetViews>
    <x:sheetView tabSelected="1" topLeftCell="A1" zoomScale="48" zoomScaleNormal="48" workbookViewId="0">
      <x:pane xSplit="2" ySplit="1" topLeftCell="M2" activePane="bottomRight" state="frozen"/>
      <x:selection pane="bottomRight" activeCell="W16" activeCellId="0" sqref="W16:W16"/>
    </x:sheetView>
  </x:sheetViews>
  <x:sheetFormatPr defaultColWidth="9.00390625" defaultRowHeight="14.5"/>
  <x:cols>
    <x:col min="1" max="2" width="9.5703125" style="18" customWidth="1"/>
    <x:col min="3" max="3" width="9.5703125" style="82" customWidth="1"/>
    <x:col min="4" max="4" width="14.85546875" style="18" customWidth="1"/>
    <x:col min="5" max="6" width="14.85546875" style="82" customWidth="1"/>
    <x:col min="7" max="7" width="14.85546875" style="18" customWidth="1"/>
    <x:col min="8" max="8" width="12.5703125" style="18" customWidth="1"/>
    <x:col min="9" max="9" width="36.85546875" style="18" customWidth="1"/>
    <x:col min="10" max="10" width="21" style="18" customWidth="1"/>
    <x:col min="11" max="21" width="9.5703125" style="20" customWidth="1"/>
    <x:col min="22" max="22" width="63.42578125" style="21" customWidth="1"/>
    <x:col min="23" max="1033" width="9.5703125" style="18" customWidth="1"/>
  </x:cols>
  <x:sheetData>
    <x:row r="1" spans="1:22" ht="43.5">
      <x:c r="A1" s="13" t="s">
        <x:v>67</x:v>
      </x:c>
      <x:c r="B1" s="13" t="s">
        <x:v>68</x:v>
      </x:c>
      <x:c r="C1" s="73" t="s">
        <x:v>115</x:v>
      </x:c>
      <x:c r="D1" s="73" t="s">
        <x:v>170</x:v>
      </x:c>
      <x:c r="E1" s="81" t="s">
        <x:v>118</x:v>
      </x:c>
      <x:c r="F1" s="81" t="s">
        <x:v>113</x:v>
      </x:c>
      <x:c r="G1" s="14" t="s">
        <x:v>13</x:v>
      </x:c>
      <x:c r="H1" s="15" t="s">
        <x:v>97</x:v>
      </x:c>
      <x:c r="I1" s="13" t="s">
        <x:v>14</x:v>
      </x:c>
      <x:c r="J1" s="13" t="s">
        <x:v>69</x:v>
      </x:c>
      <x:c r="K1" s="16" t="s">
        <x:v>54</x:v>
      </x:c>
      <x:c r="L1" s="16" t="s">
        <x:v>84</x:v>
      </x:c>
      <x:c r="M1" s="16" t="s">
        <x:v>51</x:v>
      </x:c>
      <x:c r="N1" s="16" t="s">
        <x:v>29</x:v>
      </x:c>
      <x:c r="O1" s="16" t="s">
        <x:v>55</x:v>
      </x:c>
      <x:c r="P1" s="16" t="s">
        <x:v>30</x:v>
      </x:c>
      <x:c r="Q1" s="17" t="s">
        <x:v>167</x:v>
      </x:c>
      <x:c r="R1" s="17" t="s">
        <x:v>184</x:v>
      </x:c>
      <x:c r="S1" s="16" t="s">
        <x:v>56</x:v>
      </x:c>
      <x:c r="T1" s="16" t="s">
        <x:v>31</x:v>
      </x:c>
      <x:c r="U1" s="16" t="s">
        <x:v>85</x:v>
      </x:c>
      <x:c r="V1" s="17" t="s">
        <x:v>57</x:v>
      </x:c>
    </x:row>
    <x:row r="2" spans="1:22">
      <x:c r="A2" s="134" t="s">
        <x:v>37</x:v>
      </x:c>
      <x:c r="B2" s="134" t="s">
        <x:v>70</x:v>
      </x:c>
      <x:c r="C2" s="83">
        <x:v>3367</x:v>
      </x:c>
      <x:c r="D2" s="80">
        <x:v>512</x:v>
      </x:c>
      <x:c r="E2" s="80">
        <x:v>1360</x:v>
      </x:c>
      <x:c r="F2" s="80">
        <x:v>12.699999999999999</x:v>
      </x:c>
      <x:c r="G2" s="80">
        <x:v>4</x:v>
      </x:c>
      <x:c r="H2" s="80">
        <x:v>0</x:v>
      </x:c>
      <x:c r="I2" s="19" t="s">
        <x:v>98</x:v>
      </x:c>
      <x:c r="J2" s="19" t="s">
        <x:v>146</x:v>
      </x:c>
      <x:c r="K2" s="6">
        <x:v>5</x:v>
      </x:c>
      <x:c r="L2" s="86">
        <x:f>20+C2/400</x:f>
        <x:v>28.4175</x:v>
      </x:c>
      <x:c r="M2" s="57">
        <x:v>28</x:v>
      </x:c>
      <x:c r="N2" s="95"/>
      <x:c r="O2" s="6">
        <x:v>4</x:v>
      </x:c>
      <x:c r="P2" s="105">
        <x:f>F2*G2/5</x:f>
        <x:v>10.16</x:v>
      </x:c>
      <x:c r="Q2" s="105"/>
      <x:c r="R2" s="105"/>
      <x:c r="S2" s="57">
        <x:v>10</x:v>
      </x:c>
      <x:c r="T2" s="86">
        <x:f>D2/60</x:f>
        <x:v>8.5333333333333332</x:v>
      </x:c>
      <x:c r="U2" s="57">
        <x:v>9</x:v>
      </x:c>
      <x:c r="V2" s="7" t="s">
        <x:v>145</x:v>
      </x:c>
    </x:row>
    <x:row r="3" spans="1:22" ht="29">
      <x:c r="A3" s="134" t="s">
        <x:v>44</x:v>
      </x:c>
      <x:c r="B3" s="134" t="s">
        <x:v>148</x:v>
      </x:c>
      <x:c r="C3" s="83">
        <x:v>2883</x:v>
      </x:c>
      <x:c r="D3" s="80">
        <x:v>592</x:v>
      </x:c>
      <x:c r="E3" s="80">
        <x:v>700</x:v>
      </x:c>
      <x:c r="F3" s="80">
        <x:v>20</x:v>
      </x:c>
      <x:c r="G3" s="80">
        <x:v>2</x:v>
      </x:c>
      <x:c r="H3" s="80">
        <x:v>0</x:v>
      </x:c>
      <x:c r="I3" s="19" t="s">
        <x:v>188</x:v>
      </x:c>
      <x:c r="J3" s="19" t="s">
        <x:v>15</x:v>
      </x:c>
      <x:c r="K3" s="6">
        <x:v>5</x:v>
      </x:c>
      <x:c r="L3" s="86">
        <x:f>20+C3/400</x:f>
        <x:v>27.2075</x:v>
      </x:c>
      <x:c r="M3" s="57">
        <x:v>21</x:v>
      </x:c>
      <x:c r="N3" s="79"/>
      <x:c r="O3" s="6">
        <x:v>4</x:v>
      </x:c>
      <x:c r="P3" s="105">
        <x:f>F3*G3/5</x:f>
        <x:v>8</x:v>
      </x:c>
      <x:c r="Q3" s="105"/>
      <x:c r="R3" s="105"/>
      <x:c r="S3" s="57">
        <x:v>10</x:v>
      </x:c>
      <x:c r="T3" s="86">
        <x:f>D3/60</x:f>
        <x:v>9.8666666666666671</x:v>
      </x:c>
      <x:c r="U3" s="57">
        <x:v>10</x:v>
      </x:c>
      <x:c r="V3" s="7" t="s">
        <x:v>16</x:v>
      </x:c>
    </x:row>
    <x:row r="4" spans="1:22" ht="43.5">
      <x:c r="A4" s="134" t="s">
        <x:v>36</x:v>
      </x:c>
      <x:c r="B4" s="134" t="s">
        <x:v>99</x:v>
      </x:c>
      <x:c r="C4" s="80">
        <x:v>3148</x:v>
      </x:c>
      <x:c r="D4" s="80">
        <x:v>560</x:v>
      </x:c>
      <x:c r="E4" s="80">
        <x:v>850</x:v>
      </x:c>
      <x:c r="F4" s="80">
        <x:v>20</x:v>
      </x:c>
      <x:c r="G4" s="80">
        <x:v>4</x:v>
      </x:c>
      <x:c r="H4" s="80">
        <x:v>0</x:v>
      </x:c>
      <x:c r="I4" s="19" t="s">
        <x:v>207</x:v>
      </x:c>
      <x:c r="J4" s="19" t="s">
        <x:v>15</x:v>
      </x:c>
      <x:c r="K4" s="6">
        <x:v>5</x:v>
      </x:c>
      <x:c r="L4" s="86">
        <x:f>20+C4/400</x:f>
        <x:v>27.870000000000001</x:v>
      </x:c>
      <x:c r="M4" s="57">
        <x:v>30</x:v>
      </x:c>
      <x:c r="N4" s="79"/>
      <x:c r="O4" s="6">
        <x:v>3</x:v>
      </x:c>
      <x:c r="P4" s="105">
        <x:f>F4*G4/5</x:f>
        <x:v>16</x:v>
      </x:c>
      <x:c r="Q4" s="105"/>
      <x:c r="R4" s="105"/>
      <x:c r="S4" s="57">
        <x:v>11</x:v>
      </x:c>
      <x:c r="T4" s="86">
        <x:f>D4/60</x:f>
        <x:v>9.3333333333333339</x:v>
      </x:c>
      <x:c r="U4" s="57">
        <x:v>9</x:v>
      </x:c>
      <x:c r="V4" s="7" t="s">
        <x:v>145</x:v>
      </x:c>
    </x:row>
    <x:row r="5" spans="1:1033" s="109" customFormat="1">
      <x:c r="A5" s="134" t="s">
        <x:v>50</x:v>
      </x:c>
      <x:c r="B5" s="134" t="s">
        <x:v>34</x:v>
      </x:c>
      <x:c r="C5" s="125">
        <x:v>2297</x:v>
      </x:c>
      <x:c r="D5" s="125">
        <x:v>595</x:v>
      </x:c>
      <x:c r="E5" s="125">
        <x:v>756</x:v>
      </x:c>
      <x:c r="F5" s="125">
        <x:v>7.7000000000000002</x:v>
      </x:c>
      <x:c r="G5" s="125">
        <x:v>8</x:v>
      </x:c>
      <x:c r="H5" s="125">
        <x:v>0</x:v>
      </x:c>
      <x:c r="I5" s="19"/>
      <x:c r="J5" s="19"/>
      <x:c r="K5" s="126">
        <x:v>5</x:v>
      </x:c>
      <x:c r="L5" s="86">
        <x:f>20+C5/400</x:f>
        <x:v>25.7425</x:v>
      </x:c>
      <x:c r="M5" s="118">
        <x:v>30</x:v>
      </x:c>
      <x:c r="N5" s="79"/>
      <x:c r="O5" s="126">
        <x:v>3</x:v>
      </x:c>
      <x:c r="P5" s="105">
        <x:f>F5*G5/5</x:f>
        <x:v>12.32</x:v>
      </x:c>
      <x:c r="Q5" s="105"/>
      <x:c r="R5" s="105"/>
      <x:c r="S5" s="118">
        <x:v>11</x:v>
      </x:c>
      <x:c r="T5" s="86">
        <x:f>D5/60</x:f>
        <x:v>9.9166666666666661</x:v>
      </x:c>
      <x:c r="U5" s="118">
        <x:v>9</x:v>
      </x:c>
      <x:c r="V5" s="76"/>
      <x:c r="W5" s="82"/>
      <x:c r="X5" s="82"/>
      <x:c r="Y5" s="82"/>
      <x:c r="Z5" s="82"/>
      <x:c r="AA5" s="82"/>
      <x:c r="AB5" s="82"/>
      <x:c r="AC5" s="82"/>
      <x:c r="AD5" s="82"/>
      <x:c r="AE5" s="82"/>
      <x:c r="AF5" s="82"/>
      <x:c r="AG5" s="82"/>
      <x:c r="AH5" s="82"/>
      <x:c r="AI5" s="82"/>
      <x:c r="AJ5" s="82"/>
      <x:c r="AK5" s="82"/>
      <x:c r="AL5" s="82"/>
      <x:c r="AM5" s="82"/>
      <x:c r="AN5" s="82"/>
      <x:c r="AO5" s="82"/>
      <x:c r="AP5" s="82"/>
      <x:c r="AQ5" s="82"/>
      <x:c r="AR5" s="82"/>
      <x:c r="AS5" s="82"/>
      <x:c r="AT5" s="82"/>
      <x:c r="AU5" s="82"/>
      <x:c r="AV5" s="82"/>
      <x:c r="AW5" s="82"/>
      <x:c r="AX5" s="82"/>
      <x:c r="AY5" s="82"/>
      <x:c r="AZ5" s="82"/>
      <x:c r="BA5" s="82"/>
      <x:c r="BB5" s="82"/>
      <x:c r="BC5" s="82"/>
      <x:c r="BD5" s="82"/>
      <x:c r="BE5" s="82"/>
      <x:c r="BF5" s="82"/>
      <x:c r="BG5" s="82"/>
      <x:c r="BH5" s="82"/>
      <x:c r="BI5" s="82"/>
      <x:c r="BJ5" s="82"/>
      <x:c r="BK5" s="82"/>
      <x:c r="BL5" s="82"/>
      <x:c r="BM5" s="82"/>
      <x:c r="BN5" s="82"/>
      <x:c r="BO5" s="82"/>
      <x:c r="BP5" s="82"/>
      <x:c r="BQ5" s="82"/>
      <x:c r="BR5" s="82"/>
      <x:c r="BS5" s="82"/>
      <x:c r="BT5" s="82"/>
      <x:c r="BU5" s="82"/>
      <x:c r="BV5" s="82"/>
      <x:c r="BW5" s="82"/>
      <x:c r="BX5" s="82"/>
      <x:c r="BY5" s="82"/>
      <x:c r="BZ5" s="82"/>
      <x:c r="CA5" s="82"/>
      <x:c r="CB5" s="82"/>
      <x:c r="CC5" s="82"/>
      <x:c r="CD5" s="82"/>
      <x:c r="CE5" s="82"/>
      <x:c r="CF5" s="82"/>
      <x:c r="CG5" s="82"/>
      <x:c r="CH5" s="82"/>
      <x:c r="CI5" s="82"/>
      <x:c r="CJ5" s="82"/>
      <x:c r="CK5" s="82"/>
      <x:c r="CL5" s="82"/>
      <x:c r="CM5" s="82"/>
      <x:c r="CN5" s="82"/>
      <x:c r="CO5" s="82"/>
      <x:c r="CP5" s="82"/>
      <x:c r="CQ5" s="82"/>
      <x:c r="CR5" s="82"/>
      <x:c r="CS5" s="82"/>
      <x:c r="CT5" s="82"/>
      <x:c r="CU5" s="82"/>
      <x:c r="CV5" s="82"/>
      <x:c r="CW5" s="82"/>
      <x:c r="CX5" s="82"/>
      <x:c r="CY5" s="82"/>
      <x:c r="CZ5" s="82"/>
      <x:c r="DA5" s="82"/>
      <x:c r="DB5" s="82"/>
      <x:c r="DC5" s="82"/>
      <x:c r="DD5" s="82"/>
      <x:c r="DE5" s="82"/>
      <x:c r="DF5" s="82"/>
      <x:c r="DG5" s="82"/>
      <x:c r="DH5" s="82"/>
      <x:c r="DI5" s="82"/>
      <x:c r="DJ5" s="82"/>
      <x:c r="DK5" s="82"/>
      <x:c r="DL5" s="82"/>
      <x:c r="DM5" s="82"/>
      <x:c r="DN5" s="82"/>
      <x:c r="DO5" s="82"/>
      <x:c r="DP5" s="82"/>
      <x:c r="DQ5" s="82"/>
      <x:c r="DR5" s="82"/>
      <x:c r="DS5" s="82"/>
      <x:c r="DT5" s="82"/>
      <x:c r="DU5" s="82"/>
      <x:c r="DV5" s="82"/>
      <x:c r="DW5" s="82"/>
      <x:c r="DX5" s="82"/>
      <x:c r="DY5" s="82"/>
      <x:c r="DZ5" s="82"/>
      <x:c r="EA5" s="82"/>
      <x:c r="EB5" s="82"/>
      <x:c r="EC5" s="82"/>
      <x:c r="ED5" s="82"/>
      <x:c r="EE5" s="82"/>
      <x:c r="EF5" s="82"/>
      <x:c r="EG5" s="82"/>
      <x:c r="EH5" s="82"/>
      <x:c r="EI5" s="82"/>
      <x:c r="EJ5" s="82"/>
      <x:c r="EK5" s="82"/>
      <x:c r="EL5" s="82"/>
      <x:c r="EM5" s="82"/>
      <x:c r="EN5" s="82"/>
      <x:c r="EO5" s="82"/>
      <x:c r="EP5" s="82"/>
      <x:c r="EQ5" s="82"/>
      <x:c r="ER5" s="82"/>
      <x:c r="ES5" s="82"/>
      <x:c r="ET5" s="82"/>
      <x:c r="EU5" s="82"/>
      <x:c r="EV5" s="82"/>
      <x:c r="EW5" s="82"/>
      <x:c r="EX5" s="82"/>
      <x:c r="EY5" s="82"/>
      <x:c r="EZ5" s="82"/>
      <x:c r="FA5" s="82"/>
      <x:c r="FB5" s="82"/>
      <x:c r="FC5" s="82"/>
      <x:c r="FD5" s="82"/>
      <x:c r="FE5" s="82"/>
      <x:c r="FF5" s="82"/>
      <x:c r="FG5" s="82"/>
      <x:c r="FH5" s="82"/>
      <x:c r="FI5" s="82"/>
      <x:c r="FJ5" s="82"/>
      <x:c r="FK5" s="82"/>
      <x:c r="FL5" s="82"/>
      <x:c r="FM5" s="82"/>
      <x:c r="FN5" s="82"/>
      <x:c r="FO5" s="82"/>
      <x:c r="FP5" s="82"/>
      <x:c r="FQ5" s="82"/>
      <x:c r="FR5" s="82"/>
      <x:c r="FS5" s="82"/>
      <x:c r="FT5" s="82"/>
      <x:c r="FU5" s="82"/>
      <x:c r="FV5" s="82"/>
      <x:c r="FW5" s="82"/>
      <x:c r="FX5" s="82"/>
      <x:c r="FY5" s="82"/>
      <x:c r="FZ5" s="82"/>
      <x:c r="GA5" s="82"/>
      <x:c r="GB5" s="82"/>
      <x:c r="GC5" s="82"/>
      <x:c r="GD5" s="82"/>
      <x:c r="GE5" s="82"/>
      <x:c r="GF5" s="82"/>
      <x:c r="GG5" s="82"/>
      <x:c r="GH5" s="82"/>
      <x:c r="GI5" s="82"/>
      <x:c r="GJ5" s="82"/>
      <x:c r="GK5" s="82"/>
      <x:c r="GL5" s="82"/>
      <x:c r="GM5" s="82"/>
      <x:c r="GN5" s="82"/>
      <x:c r="GO5" s="82"/>
      <x:c r="GP5" s="82"/>
      <x:c r="GQ5" s="82"/>
      <x:c r="GR5" s="82"/>
      <x:c r="GS5" s="82"/>
      <x:c r="GT5" s="82"/>
      <x:c r="GU5" s="82"/>
      <x:c r="GV5" s="82"/>
      <x:c r="GW5" s="82"/>
      <x:c r="GX5" s="82"/>
      <x:c r="GY5" s="82"/>
      <x:c r="GZ5" s="82"/>
      <x:c r="HA5" s="82"/>
      <x:c r="HB5" s="82"/>
      <x:c r="HC5" s="82"/>
      <x:c r="HD5" s="82"/>
      <x:c r="HE5" s="82"/>
      <x:c r="HF5" s="82"/>
      <x:c r="HG5" s="82"/>
      <x:c r="HH5" s="82"/>
      <x:c r="HI5" s="82"/>
      <x:c r="HJ5" s="82"/>
      <x:c r="HK5" s="82"/>
      <x:c r="HL5" s="82"/>
      <x:c r="HM5" s="82"/>
      <x:c r="HN5" s="82"/>
      <x:c r="HO5" s="82"/>
      <x:c r="HP5" s="82"/>
      <x:c r="HQ5" s="82"/>
      <x:c r="HR5" s="82"/>
      <x:c r="HS5" s="82"/>
      <x:c r="HT5" s="82"/>
      <x:c r="HU5" s="82"/>
      <x:c r="HV5" s="82"/>
      <x:c r="HW5" s="82"/>
      <x:c r="HX5" s="82"/>
      <x:c r="HY5" s="82"/>
      <x:c r="HZ5" s="82"/>
      <x:c r="IA5" s="82"/>
      <x:c r="IB5" s="82"/>
      <x:c r="IC5" s="82"/>
      <x:c r="ID5" s="82"/>
      <x:c r="IE5" s="82"/>
      <x:c r="IF5" s="82"/>
      <x:c r="IG5" s="82"/>
      <x:c r="IH5" s="82"/>
      <x:c r="II5" s="82"/>
      <x:c r="IJ5" s="82"/>
      <x:c r="IK5" s="82"/>
      <x:c r="IL5" s="82"/>
      <x:c r="IM5" s="82"/>
      <x:c r="IN5" s="82"/>
      <x:c r="IO5" s="82"/>
      <x:c r="IP5" s="82"/>
      <x:c r="IQ5" s="82"/>
      <x:c r="IR5" s="82"/>
      <x:c r="IS5" s="82"/>
      <x:c r="IT5" s="82"/>
      <x:c r="IU5" s="82"/>
      <x:c r="IV5" s="82"/>
      <x:c r="IW5" s="82"/>
      <x:c r="IX5" s="82"/>
      <x:c r="IY5" s="82"/>
      <x:c r="IZ5" s="82"/>
      <x:c r="JA5" s="82"/>
      <x:c r="JB5" s="82"/>
      <x:c r="JC5" s="82"/>
      <x:c r="JD5" s="82"/>
      <x:c r="JE5" s="82"/>
      <x:c r="JF5" s="82"/>
      <x:c r="JG5" s="82"/>
      <x:c r="JH5" s="82"/>
      <x:c r="JI5" s="82"/>
      <x:c r="JJ5" s="82"/>
      <x:c r="JK5" s="82"/>
      <x:c r="JL5" s="82"/>
      <x:c r="JM5" s="82"/>
      <x:c r="JN5" s="82"/>
      <x:c r="JO5" s="82"/>
      <x:c r="JP5" s="82"/>
      <x:c r="JQ5" s="82"/>
      <x:c r="JR5" s="82"/>
      <x:c r="JS5" s="82"/>
      <x:c r="JT5" s="82"/>
      <x:c r="JU5" s="82"/>
      <x:c r="JV5" s="82"/>
      <x:c r="JW5" s="82"/>
      <x:c r="JX5" s="82"/>
      <x:c r="JY5" s="82"/>
      <x:c r="JZ5" s="82"/>
      <x:c r="KA5" s="82"/>
      <x:c r="KB5" s="82"/>
      <x:c r="KC5" s="82"/>
      <x:c r="KD5" s="82"/>
      <x:c r="KE5" s="82"/>
      <x:c r="KF5" s="82"/>
      <x:c r="KG5" s="82"/>
      <x:c r="KH5" s="82"/>
      <x:c r="KI5" s="82"/>
      <x:c r="KJ5" s="82"/>
      <x:c r="KK5" s="82"/>
      <x:c r="KL5" s="82"/>
      <x:c r="KM5" s="82"/>
      <x:c r="KN5" s="82"/>
      <x:c r="KO5" s="82"/>
      <x:c r="KP5" s="82"/>
      <x:c r="KQ5" s="82"/>
      <x:c r="KR5" s="82"/>
      <x:c r="KS5" s="82"/>
      <x:c r="KT5" s="82"/>
      <x:c r="KU5" s="82"/>
      <x:c r="KV5" s="82"/>
      <x:c r="KW5" s="82"/>
      <x:c r="KX5" s="82"/>
      <x:c r="KY5" s="82"/>
      <x:c r="KZ5" s="82"/>
      <x:c r="LA5" s="82"/>
      <x:c r="LB5" s="82"/>
      <x:c r="LC5" s="82"/>
      <x:c r="LD5" s="82"/>
      <x:c r="LE5" s="82"/>
      <x:c r="LF5" s="82"/>
      <x:c r="LG5" s="82"/>
      <x:c r="LH5" s="82"/>
      <x:c r="LI5" s="82"/>
      <x:c r="LJ5" s="82"/>
      <x:c r="LK5" s="82"/>
      <x:c r="LL5" s="82"/>
      <x:c r="LM5" s="82"/>
      <x:c r="LN5" s="82"/>
      <x:c r="LO5" s="82"/>
      <x:c r="LP5" s="82"/>
      <x:c r="LQ5" s="82"/>
      <x:c r="LR5" s="82"/>
      <x:c r="LS5" s="82"/>
      <x:c r="LT5" s="82"/>
      <x:c r="LU5" s="82"/>
      <x:c r="LV5" s="82"/>
      <x:c r="LW5" s="82"/>
      <x:c r="LX5" s="82"/>
      <x:c r="LY5" s="82"/>
      <x:c r="LZ5" s="82"/>
      <x:c r="MA5" s="82"/>
      <x:c r="MB5" s="82"/>
      <x:c r="MC5" s="82"/>
      <x:c r="MD5" s="82"/>
      <x:c r="ME5" s="82"/>
      <x:c r="MF5" s="82"/>
      <x:c r="MG5" s="82"/>
      <x:c r="MH5" s="82"/>
      <x:c r="MI5" s="82"/>
      <x:c r="MJ5" s="82"/>
      <x:c r="MK5" s="82"/>
      <x:c r="ML5" s="82"/>
      <x:c r="MM5" s="82"/>
      <x:c r="MN5" s="82"/>
      <x:c r="MO5" s="82"/>
      <x:c r="MP5" s="82"/>
      <x:c r="MQ5" s="82"/>
      <x:c r="MR5" s="82"/>
      <x:c r="MS5" s="82"/>
      <x:c r="MT5" s="82"/>
      <x:c r="MU5" s="82"/>
      <x:c r="MV5" s="82"/>
      <x:c r="MW5" s="82"/>
      <x:c r="MX5" s="82"/>
      <x:c r="MY5" s="82"/>
      <x:c r="MZ5" s="82"/>
      <x:c r="NA5" s="82"/>
      <x:c r="NB5" s="82"/>
      <x:c r="NC5" s="82"/>
      <x:c r="ND5" s="82"/>
      <x:c r="NE5" s="82"/>
      <x:c r="NF5" s="82"/>
      <x:c r="NG5" s="82"/>
      <x:c r="NH5" s="82"/>
      <x:c r="NI5" s="82"/>
      <x:c r="NJ5" s="82"/>
      <x:c r="NK5" s="82"/>
      <x:c r="NL5" s="82"/>
      <x:c r="NM5" s="82"/>
      <x:c r="NN5" s="82"/>
      <x:c r="NO5" s="82"/>
      <x:c r="NP5" s="82"/>
      <x:c r="NQ5" s="82"/>
      <x:c r="NR5" s="82"/>
      <x:c r="NS5" s="82"/>
      <x:c r="NT5" s="82"/>
      <x:c r="NU5" s="82"/>
      <x:c r="NV5" s="82"/>
      <x:c r="NW5" s="82"/>
      <x:c r="NX5" s="82"/>
      <x:c r="NY5" s="82"/>
      <x:c r="NZ5" s="82"/>
      <x:c r="OA5" s="82"/>
      <x:c r="OB5" s="82"/>
      <x:c r="OC5" s="82"/>
      <x:c r="OD5" s="82"/>
      <x:c r="OE5" s="82"/>
      <x:c r="OF5" s="82"/>
      <x:c r="OG5" s="82"/>
      <x:c r="OH5" s="82"/>
      <x:c r="OI5" s="82"/>
      <x:c r="OJ5" s="82"/>
      <x:c r="OK5" s="82"/>
      <x:c r="OL5" s="82"/>
      <x:c r="OM5" s="82"/>
      <x:c r="ON5" s="82"/>
      <x:c r="OO5" s="82"/>
      <x:c r="OP5" s="82"/>
      <x:c r="OQ5" s="82"/>
      <x:c r="OR5" s="82"/>
      <x:c r="OS5" s="82"/>
      <x:c r="OT5" s="82"/>
      <x:c r="OU5" s="82"/>
      <x:c r="OV5" s="82"/>
      <x:c r="OW5" s="82"/>
      <x:c r="OX5" s="82"/>
      <x:c r="OY5" s="82"/>
      <x:c r="OZ5" s="82"/>
      <x:c r="PA5" s="82"/>
      <x:c r="PB5" s="82"/>
      <x:c r="PC5" s="82"/>
      <x:c r="PD5" s="82"/>
      <x:c r="PE5" s="82"/>
      <x:c r="PF5" s="82"/>
      <x:c r="PG5" s="82"/>
      <x:c r="PH5" s="82"/>
      <x:c r="PI5" s="82"/>
      <x:c r="PJ5" s="82"/>
      <x:c r="PK5" s="82"/>
      <x:c r="PL5" s="82"/>
      <x:c r="PM5" s="82"/>
      <x:c r="PN5" s="82"/>
      <x:c r="PO5" s="82"/>
      <x:c r="PP5" s="82"/>
      <x:c r="PQ5" s="82"/>
      <x:c r="PR5" s="82"/>
      <x:c r="PS5" s="82"/>
      <x:c r="PT5" s="82"/>
      <x:c r="PU5" s="82"/>
      <x:c r="PV5" s="82"/>
      <x:c r="PW5" s="82"/>
      <x:c r="PX5" s="82"/>
      <x:c r="PY5" s="82"/>
      <x:c r="PZ5" s="82"/>
      <x:c r="QA5" s="82"/>
      <x:c r="QB5" s="82"/>
      <x:c r="QC5" s="82"/>
      <x:c r="QD5" s="82"/>
      <x:c r="QE5" s="82"/>
      <x:c r="QF5" s="82"/>
      <x:c r="QG5" s="82"/>
      <x:c r="QH5" s="82"/>
      <x:c r="QI5" s="82"/>
      <x:c r="QJ5" s="82"/>
      <x:c r="QK5" s="82"/>
      <x:c r="QL5" s="82"/>
      <x:c r="QM5" s="82"/>
      <x:c r="QN5" s="82"/>
      <x:c r="QO5" s="82"/>
      <x:c r="QP5" s="82"/>
      <x:c r="QQ5" s="82"/>
      <x:c r="QR5" s="82"/>
      <x:c r="QS5" s="82"/>
      <x:c r="QT5" s="82"/>
      <x:c r="QU5" s="82"/>
      <x:c r="QV5" s="82"/>
      <x:c r="QW5" s="82"/>
      <x:c r="QX5" s="82"/>
      <x:c r="QY5" s="82"/>
      <x:c r="QZ5" s="82"/>
      <x:c r="RA5" s="82"/>
      <x:c r="RB5" s="82"/>
      <x:c r="RC5" s="82"/>
      <x:c r="RD5" s="82"/>
      <x:c r="RE5" s="82"/>
      <x:c r="RF5" s="82"/>
      <x:c r="RG5" s="82"/>
      <x:c r="RH5" s="82"/>
      <x:c r="RI5" s="82"/>
      <x:c r="RJ5" s="82"/>
      <x:c r="RK5" s="82"/>
      <x:c r="RL5" s="82"/>
      <x:c r="RM5" s="82"/>
      <x:c r="RN5" s="82"/>
      <x:c r="RO5" s="82"/>
      <x:c r="RP5" s="82"/>
      <x:c r="RQ5" s="82"/>
      <x:c r="RR5" s="82"/>
      <x:c r="RS5" s="82"/>
      <x:c r="RT5" s="82"/>
      <x:c r="RU5" s="82"/>
      <x:c r="RV5" s="82"/>
      <x:c r="RW5" s="82"/>
      <x:c r="RX5" s="82"/>
      <x:c r="RY5" s="82"/>
      <x:c r="RZ5" s="82"/>
      <x:c r="SA5" s="82"/>
      <x:c r="SB5" s="82"/>
      <x:c r="SC5" s="82"/>
      <x:c r="SD5" s="82"/>
      <x:c r="SE5" s="82"/>
      <x:c r="SF5" s="82"/>
      <x:c r="SG5" s="82"/>
      <x:c r="SH5" s="82"/>
      <x:c r="SI5" s="82"/>
      <x:c r="SJ5" s="82"/>
      <x:c r="SK5" s="82"/>
      <x:c r="SL5" s="82"/>
      <x:c r="SM5" s="82"/>
      <x:c r="SN5" s="82"/>
      <x:c r="SO5" s="82"/>
      <x:c r="SP5" s="82"/>
      <x:c r="SQ5" s="82"/>
      <x:c r="SR5" s="82"/>
      <x:c r="SS5" s="82"/>
      <x:c r="ST5" s="82"/>
      <x:c r="SU5" s="82"/>
      <x:c r="SV5" s="82"/>
      <x:c r="SW5" s="82"/>
      <x:c r="SX5" s="82"/>
      <x:c r="SY5" s="82"/>
      <x:c r="SZ5" s="82"/>
      <x:c r="TA5" s="82"/>
      <x:c r="TB5" s="82"/>
      <x:c r="TC5" s="82"/>
      <x:c r="TD5" s="82"/>
      <x:c r="TE5" s="82"/>
      <x:c r="TF5" s="82"/>
      <x:c r="TG5" s="82"/>
      <x:c r="TH5" s="82"/>
      <x:c r="TI5" s="82"/>
      <x:c r="TJ5" s="82"/>
      <x:c r="TK5" s="82"/>
      <x:c r="TL5" s="82"/>
      <x:c r="TM5" s="82"/>
      <x:c r="TN5" s="82"/>
      <x:c r="TO5" s="82"/>
      <x:c r="TP5" s="82"/>
      <x:c r="TQ5" s="82"/>
      <x:c r="TR5" s="82"/>
      <x:c r="TS5" s="82"/>
      <x:c r="TT5" s="82"/>
      <x:c r="TU5" s="82"/>
      <x:c r="TV5" s="82"/>
      <x:c r="TW5" s="82"/>
      <x:c r="TX5" s="82"/>
      <x:c r="TY5" s="82"/>
      <x:c r="TZ5" s="82"/>
      <x:c r="UA5" s="82"/>
      <x:c r="UB5" s="82"/>
      <x:c r="UC5" s="82"/>
      <x:c r="UD5" s="82"/>
      <x:c r="UE5" s="82"/>
      <x:c r="UF5" s="82"/>
      <x:c r="UG5" s="82"/>
      <x:c r="UH5" s="82"/>
      <x:c r="UI5" s="82"/>
      <x:c r="UJ5" s="82"/>
      <x:c r="UK5" s="82"/>
      <x:c r="UL5" s="82"/>
      <x:c r="UM5" s="82"/>
      <x:c r="UN5" s="82"/>
      <x:c r="UO5" s="82"/>
      <x:c r="UP5" s="82"/>
      <x:c r="UQ5" s="82"/>
      <x:c r="UR5" s="82"/>
      <x:c r="US5" s="82"/>
      <x:c r="UT5" s="82"/>
      <x:c r="UU5" s="82"/>
      <x:c r="UV5" s="82"/>
      <x:c r="UW5" s="82"/>
      <x:c r="UX5" s="82"/>
      <x:c r="UY5" s="82"/>
      <x:c r="UZ5" s="82"/>
      <x:c r="VA5" s="82"/>
      <x:c r="VB5" s="82"/>
      <x:c r="VC5" s="82"/>
      <x:c r="VD5" s="82"/>
      <x:c r="VE5" s="82"/>
      <x:c r="VF5" s="82"/>
      <x:c r="VG5" s="82"/>
      <x:c r="VH5" s="82"/>
      <x:c r="VI5" s="82"/>
      <x:c r="VJ5" s="82"/>
      <x:c r="VK5" s="82"/>
      <x:c r="VL5" s="82"/>
      <x:c r="VM5" s="82"/>
      <x:c r="VN5" s="82"/>
      <x:c r="VO5" s="82"/>
      <x:c r="VP5" s="82"/>
      <x:c r="VQ5" s="82"/>
      <x:c r="VR5" s="82"/>
      <x:c r="VS5" s="82"/>
      <x:c r="VT5" s="82"/>
      <x:c r="VU5" s="82"/>
      <x:c r="VV5" s="82"/>
      <x:c r="VW5" s="82"/>
      <x:c r="VX5" s="82"/>
      <x:c r="VY5" s="82"/>
      <x:c r="VZ5" s="82"/>
      <x:c r="WA5" s="82"/>
      <x:c r="WB5" s="82"/>
      <x:c r="WC5" s="82"/>
      <x:c r="WD5" s="82"/>
      <x:c r="WE5" s="82"/>
      <x:c r="WF5" s="82"/>
      <x:c r="WG5" s="82"/>
      <x:c r="WH5" s="82"/>
      <x:c r="WI5" s="82"/>
      <x:c r="WJ5" s="82"/>
      <x:c r="WK5" s="82"/>
      <x:c r="WL5" s="82"/>
      <x:c r="WM5" s="82"/>
      <x:c r="WN5" s="82"/>
      <x:c r="WO5" s="82"/>
      <x:c r="WP5" s="82"/>
      <x:c r="WQ5" s="82"/>
      <x:c r="WR5" s="82"/>
      <x:c r="WS5" s="82"/>
      <x:c r="WT5" s="82"/>
      <x:c r="WU5" s="82"/>
      <x:c r="WV5" s="82"/>
      <x:c r="WW5" s="82"/>
      <x:c r="WX5" s="82"/>
      <x:c r="WY5" s="82"/>
      <x:c r="WZ5" s="82"/>
      <x:c r="XA5" s="82"/>
      <x:c r="XB5" s="82"/>
      <x:c r="XC5" s="82"/>
      <x:c r="XD5" s="82"/>
      <x:c r="XE5" s="82"/>
      <x:c r="XF5" s="82"/>
      <x:c r="XG5" s="82"/>
      <x:c r="XH5" s="82"/>
      <x:c r="XI5" s="82"/>
      <x:c r="XJ5" s="82"/>
      <x:c r="XK5" s="82"/>
      <x:c r="XL5" s="82"/>
      <x:c r="XM5" s="82"/>
      <x:c r="XN5" s="82"/>
      <x:c r="XO5" s="82"/>
      <x:c r="XP5" s="82"/>
      <x:c r="XQ5" s="82"/>
      <x:c r="XR5" s="82"/>
      <x:c r="XS5" s="82"/>
      <x:c r="XT5" s="82"/>
      <x:c r="XU5" s="82"/>
      <x:c r="XV5" s="82"/>
      <x:c r="XW5" s="82"/>
      <x:c r="XX5" s="82"/>
      <x:c r="XY5" s="82"/>
      <x:c r="XZ5" s="82"/>
      <x:c r="YA5" s="82"/>
      <x:c r="YB5" s="82"/>
      <x:c r="YC5" s="82"/>
      <x:c r="YD5" s="82"/>
      <x:c r="YE5" s="82"/>
      <x:c r="YF5" s="82"/>
      <x:c r="YG5" s="82"/>
      <x:c r="YH5" s="82"/>
      <x:c r="YI5" s="82"/>
      <x:c r="YJ5" s="82"/>
      <x:c r="YK5" s="82"/>
      <x:c r="YL5" s="82"/>
      <x:c r="YM5" s="82"/>
      <x:c r="YN5" s="82"/>
      <x:c r="YO5" s="82"/>
      <x:c r="YP5" s="82"/>
      <x:c r="YQ5" s="82"/>
      <x:c r="YR5" s="82"/>
      <x:c r="YS5" s="82"/>
      <x:c r="YT5" s="82"/>
      <x:c r="YU5" s="82"/>
      <x:c r="YV5" s="82"/>
      <x:c r="YW5" s="82"/>
      <x:c r="YX5" s="82"/>
      <x:c r="YY5" s="82"/>
      <x:c r="YZ5" s="82"/>
      <x:c r="ZA5" s="82"/>
      <x:c r="ZB5" s="82"/>
      <x:c r="ZC5" s="82"/>
      <x:c r="ZD5" s="82"/>
      <x:c r="ZE5" s="82"/>
      <x:c r="ZF5" s="82"/>
      <x:c r="ZG5" s="82"/>
      <x:c r="ZH5" s="82"/>
      <x:c r="ZI5" s="82"/>
      <x:c r="ZJ5" s="82"/>
      <x:c r="ZK5" s="82"/>
      <x:c r="ZL5" s="82"/>
      <x:c r="ZM5" s="82"/>
      <x:c r="ZN5" s="82"/>
      <x:c r="ZO5" s="82"/>
      <x:c r="ZP5" s="82"/>
      <x:c r="ZQ5" s="82"/>
      <x:c r="ZR5" s="82"/>
      <x:c r="ZS5" s="82"/>
      <x:c r="ZT5" s="82"/>
      <x:c r="ZU5" s="82"/>
      <x:c r="ZV5" s="82"/>
      <x:c r="ZW5" s="82"/>
      <x:c r="ZX5" s="82"/>
      <x:c r="ZY5" s="82"/>
      <x:c r="ZZ5" s="82"/>
      <x:c r="AAA5" s="82"/>
      <x:c r="AAB5" s="82"/>
      <x:c r="AAC5" s="82"/>
      <x:c r="AAD5" s="82"/>
      <x:c r="AAE5" s="82"/>
      <x:c r="AAF5" s="82"/>
      <x:c r="AAG5" s="82"/>
      <x:c r="AAH5" s="82"/>
      <x:c r="AAI5" s="82"/>
      <x:c r="AAJ5" s="82"/>
      <x:c r="AAK5" s="82"/>
      <x:c r="AAL5" s="82"/>
      <x:c r="AAM5" s="82"/>
      <x:c r="AAN5" s="82"/>
      <x:c r="AAO5" s="82"/>
      <x:c r="AAP5" s="82"/>
      <x:c r="AAQ5" s="82"/>
      <x:c r="AAR5" s="82"/>
      <x:c r="AAS5" s="82"/>
      <x:c r="AAT5" s="82"/>
      <x:c r="AAU5" s="82"/>
      <x:c r="AAV5" s="82"/>
      <x:c r="AAW5" s="82"/>
      <x:c r="AAX5" s="82"/>
      <x:c r="AAY5" s="82"/>
      <x:c r="AAZ5" s="82"/>
      <x:c r="ABA5" s="82"/>
      <x:c r="ABB5" s="82"/>
      <x:c r="ABC5" s="82"/>
      <x:c r="ABD5" s="82"/>
      <x:c r="ABE5" s="82"/>
      <x:c r="ABF5" s="82"/>
      <x:c r="ABG5" s="82"/>
      <x:c r="ABH5" s="82"/>
      <x:c r="ABI5" s="82"/>
      <x:c r="ABJ5" s="82"/>
      <x:c r="ABK5" s="82"/>
      <x:c r="ABL5" s="82"/>
      <x:c r="ABM5" s="82"/>
      <x:c r="ABN5" s="82"/>
      <x:c r="ABO5" s="82"/>
      <x:c r="ABP5" s="82"/>
      <x:c r="ABQ5" s="82"/>
      <x:c r="ABR5" s="82"/>
      <x:c r="ABS5" s="82"/>
      <x:c r="ABT5" s="82"/>
      <x:c r="ABU5" s="82"/>
      <x:c r="ABV5" s="82"/>
      <x:c r="ABW5" s="82"/>
      <x:c r="ABX5" s="82"/>
      <x:c r="ABY5" s="82"/>
      <x:c r="ABZ5" s="82"/>
      <x:c r="ACA5" s="82"/>
      <x:c r="ACB5" s="82"/>
      <x:c r="ACC5" s="82"/>
      <x:c r="ACD5" s="82"/>
      <x:c r="ACE5" s="82"/>
      <x:c r="ACF5" s="82"/>
      <x:c r="ACG5" s="82"/>
      <x:c r="ACH5" s="82"/>
      <x:c r="ACI5" s="82"/>
      <x:c r="ACJ5" s="82"/>
      <x:c r="ACK5" s="82"/>
      <x:c r="ACL5" s="82"/>
      <x:c r="ACM5" s="82"/>
      <x:c r="ACN5" s="82"/>
      <x:c r="ACO5" s="82"/>
      <x:c r="ACP5" s="82"/>
      <x:c r="ACQ5" s="82"/>
      <x:c r="ACR5" s="82"/>
      <x:c r="ACS5" s="82"/>
      <x:c r="ACT5" s="82"/>
      <x:c r="ACU5" s="82"/>
      <x:c r="ACV5" s="82"/>
      <x:c r="ACW5" s="82"/>
      <x:c r="ACX5" s="82"/>
      <x:c r="ACY5" s="82"/>
      <x:c r="ACZ5" s="82"/>
      <x:c r="ADA5" s="82"/>
      <x:c r="ADB5" s="82"/>
      <x:c r="ADC5" s="82"/>
      <x:c r="ADD5" s="82"/>
      <x:c r="ADE5" s="82"/>
      <x:c r="ADF5" s="82"/>
      <x:c r="ADG5" s="82"/>
      <x:c r="ADH5" s="82"/>
      <x:c r="ADI5" s="82"/>
      <x:c r="ADJ5" s="82"/>
      <x:c r="ADK5" s="82"/>
      <x:c r="ADL5" s="82"/>
      <x:c r="ADM5" s="82"/>
      <x:c r="ADN5" s="82"/>
      <x:c r="ADO5" s="82"/>
      <x:c r="ADP5" s="82"/>
      <x:c r="ADQ5" s="82"/>
      <x:c r="ADR5" s="82"/>
      <x:c r="ADS5" s="82"/>
      <x:c r="ADT5" s="82"/>
      <x:c r="ADU5" s="82"/>
      <x:c r="ADV5" s="82"/>
      <x:c r="ADW5" s="82"/>
      <x:c r="ADX5" s="82"/>
      <x:c r="ADY5" s="82"/>
      <x:c r="ADZ5" s="82"/>
      <x:c r="AEA5" s="82"/>
      <x:c r="AEB5" s="82"/>
      <x:c r="AEC5" s="82"/>
      <x:c r="AED5" s="82"/>
      <x:c r="AEE5" s="82"/>
      <x:c r="AEF5" s="82"/>
      <x:c r="AEG5" s="82"/>
      <x:c r="AEH5" s="82"/>
      <x:c r="AEI5" s="82"/>
      <x:c r="AEJ5" s="82"/>
      <x:c r="AEK5" s="82"/>
      <x:c r="AEL5" s="82"/>
      <x:c r="AEM5" s="82"/>
      <x:c r="AEN5" s="82"/>
      <x:c r="AEO5" s="82"/>
      <x:c r="AEP5" s="82"/>
      <x:c r="AEQ5" s="82"/>
      <x:c r="AER5" s="82"/>
      <x:c r="AES5" s="82"/>
      <x:c r="AET5" s="82"/>
      <x:c r="AEU5" s="82"/>
      <x:c r="AEV5" s="82"/>
      <x:c r="AEW5" s="82"/>
      <x:c r="AEX5" s="82"/>
      <x:c r="AEY5" s="82"/>
      <x:c r="AEZ5" s="82"/>
      <x:c r="AFA5" s="82"/>
      <x:c r="AFB5" s="82"/>
      <x:c r="AFC5" s="82"/>
      <x:c r="AFD5" s="82"/>
      <x:c r="AFE5" s="82"/>
      <x:c r="AFF5" s="82"/>
      <x:c r="AFG5" s="82"/>
      <x:c r="AFH5" s="82"/>
      <x:c r="AFI5" s="82"/>
      <x:c r="AFJ5" s="82"/>
      <x:c r="AFK5" s="82"/>
      <x:c r="AFL5" s="82"/>
      <x:c r="AFM5" s="82"/>
      <x:c r="AFN5" s="82"/>
      <x:c r="AFO5" s="82"/>
      <x:c r="AFP5" s="82"/>
      <x:c r="AFQ5" s="82"/>
      <x:c r="AFR5" s="82"/>
      <x:c r="AFS5" s="82"/>
      <x:c r="AFT5" s="82"/>
      <x:c r="AFU5" s="82"/>
      <x:c r="AFV5" s="82"/>
      <x:c r="AFW5" s="82"/>
      <x:c r="AFX5" s="82"/>
      <x:c r="AFY5" s="82"/>
      <x:c r="AFZ5" s="82"/>
      <x:c r="AGA5" s="82"/>
      <x:c r="AGB5" s="82"/>
      <x:c r="AGC5" s="82"/>
      <x:c r="AGD5" s="82"/>
      <x:c r="AGE5" s="82"/>
      <x:c r="AGF5" s="82"/>
      <x:c r="AGG5" s="82"/>
      <x:c r="AGH5" s="82"/>
      <x:c r="AGI5" s="82"/>
      <x:c r="AGJ5" s="82"/>
      <x:c r="AGK5" s="82"/>
      <x:c r="AGL5" s="82"/>
      <x:c r="AGM5" s="82"/>
      <x:c r="AGN5" s="82"/>
      <x:c r="AGO5" s="82"/>
      <x:c r="AGP5" s="82"/>
      <x:c r="AGQ5" s="82"/>
      <x:c r="AGR5" s="82"/>
      <x:c r="AGS5" s="82"/>
      <x:c r="AGT5" s="82"/>
      <x:c r="AGU5" s="82"/>
      <x:c r="AGV5" s="82"/>
      <x:c r="AGW5" s="82"/>
      <x:c r="AGX5" s="82"/>
      <x:c r="AGY5" s="82"/>
      <x:c r="AGZ5" s="82"/>
      <x:c r="AHA5" s="82"/>
      <x:c r="AHB5" s="82"/>
      <x:c r="AHC5" s="82"/>
      <x:c r="AHD5" s="82"/>
      <x:c r="AHE5" s="82"/>
      <x:c r="AHF5" s="82"/>
      <x:c r="AHG5" s="82"/>
      <x:c r="AHH5" s="82"/>
      <x:c r="AHI5" s="82"/>
      <x:c r="AHJ5" s="82"/>
      <x:c r="AHK5" s="82"/>
      <x:c r="AHL5" s="82"/>
      <x:c r="AHM5" s="82"/>
      <x:c r="AHN5" s="82"/>
      <x:c r="AHO5" s="82"/>
      <x:c r="AHP5" s="82"/>
      <x:c r="AHQ5" s="82"/>
      <x:c r="AHR5" s="82"/>
      <x:c r="AHS5" s="82"/>
      <x:c r="AHT5" s="82"/>
      <x:c r="AHU5" s="82"/>
      <x:c r="AHV5" s="82"/>
      <x:c r="AHW5" s="82"/>
      <x:c r="AHX5" s="82"/>
      <x:c r="AHY5" s="82"/>
      <x:c r="AHZ5" s="82"/>
      <x:c r="AIA5" s="82"/>
      <x:c r="AIB5" s="82"/>
      <x:c r="AIC5" s="82"/>
      <x:c r="AID5" s="82"/>
      <x:c r="AIE5" s="82"/>
      <x:c r="AIF5" s="82"/>
      <x:c r="AIG5" s="82"/>
      <x:c r="AIH5" s="82"/>
      <x:c r="AII5" s="82"/>
      <x:c r="AIJ5" s="82"/>
      <x:c r="AIK5" s="82"/>
      <x:c r="AIL5" s="82"/>
      <x:c r="AIM5" s="82"/>
      <x:c r="AIN5" s="82"/>
      <x:c r="AIO5" s="82"/>
      <x:c r="AIP5" s="82"/>
      <x:c r="AIQ5" s="82"/>
      <x:c r="AIR5" s="82"/>
      <x:c r="AIS5" s="82"/>
      <x:c r="AIT5" s="82"/>
      <x:c r="AIU5" s="82"/>
      <x:c r="AIV5" s="82"/>
      <x:c r="AIW5" s="82"/>
      <x:c r="AIX5" s="82"/>
      <x:c r="AIY5" s="82"/>
      <x:c r="AIZ5" s="82"/>
      <x:c r="AJA5" s="82"/>
      <x:c r="AJB5" s="82"/>
      <x:c r="AJC5" s="82"/>
      <x:c r="AJD5" s="82"/>
      <x:c r="AJE5" s="82"/>
      <x:c r="AJF5" s="82"/>
      <x:c r="AJG5" s="82"/>
      <x:c r="AJH5" s="82"/>
      <x:c r="AJI5" s="82"/>
      <x:c r="AJJ5" s="82"/>
      <x:c r="AJK5" s="82"/>
      <x:c r="AJL5" s="82"/>
      <x:c r="AJM5" s="82"/>
      <x:c r="AJN5" s="82"/>
      <x:c r="AJO5" s="82"/>
      <x:c r="AJP5" s="82"/>
      <x:c r="AJQ5" s="82"/>
      <x:c r="AJR5" s="82"/>
      <x:c r="AJS5" s="82"/>
      <x:c r="AJT5" s="82"/>
      <x:c r="AJU5" s="82"/>
      <x:c r="AJV5" s="82"/>
      <x:c r="AJW5" s="82"/>
      <x:c r="AJX5" s="82"/>
      <x:c r="AJY5" s="82"/>
      <x:c r="AJZ5" s="82"/>
      <x:c r="AKA5" s="82"/>
      <x:c r="AKB5" s="82"/>
      <x:c r="AKC5" s="82"/>
      <x:c r="AKD5" s="82"/>
      <x:c r="AKE5" s="82"/>
      <x:c r="AKF5" s="82"/>
      <x:c r="AKG5" s="82"/>
      <x:c r="AKH5" s="82"/>
      <x:c r="AKI5" s="82"/>
      <x:c r="AKJ5" s="82"/>
      <x:c r="AKK5" s="82"/>
      <x:c r="AKL5" s="82"/>
      <x:c r="AKM5" s="82"/>
      <x:c r="AKN5" s="82"/>
      <x:c r="AKO5" s="82"/>
      <x:c r="AKP5" s="82"/>
      <x:c r="AKQ5" s="82"/>
      <x:c r="AKR5" s="82"/>
      <x:c r="AKS5" s="82"/>
      <x:c r="AKT5" s="82"/>
      <x:c r="AKU5" s="82"/>
      <x:c r="AKV5" s="82"/>
      <x:c r="AKW5" s="82"/>
      <x:c r="AKX5" s="82"/>
      <x:c r="AKY5" s="82"/>
      <x:c r="AKZ5" s="82"/>
      <x:c r="ALA5" s="82"/>
      <x:c r="ALB5" s="82"/>
      <x:c r="ALC5" s="82"/>
      <x:c r="ALD5" s="82"/>
      <x:c r="ALE5" s="82"/>
      <x:c r="ALF5" s="82"/>
      <x:c r="ALG5" s="82"/>
      <x:c r="ALH5" s="82"/>
      <x:c r="ALI5" s="82"/>
      <x:c r="ALJ5" s="82"/>
      <x:c r="ALK5" s="82"/>
      <x:c r="ALL5" s="82"/>
      <x:c r="ALM5" s="82"/>
      <x:c r="ALN5" s="82"/>
      <x:c r="ALO5" s="82"/>
      <x:c r="ALP5" s="82"/>
      <x:c r="ALQ5" s="82"/>
      <x:c r="ALR5" s="82"/>
      <x:c r="ALS5" s="82"/>
      <x:c r="ALT5" s="82"/>
      <x:c r="ALU5" s="82"/>
      <x:c r="ALV5" s="82"/>
      <x:c r="ALW5" s="82"/>
      <x:c r="ALX5" s="82"/>
      <x:c r="ALY5" s="82"/>
      <x:c r="ALZ5" s="82"/>
      <x:c r="AMA5" s="82"/>
      <x:c r="AMB5" s="82"/>
      <x:c r="AMC5" s="82"/>
      <x:c r="AMD5" s="82"/>
      <x:c r="AME5" s="82"/>
      <x:c r="AMF5" s="82"/>
      <x:c r="AMG5" s="82"/>
      <x:c r="AMH5" s="82"/>
      <x:c r="AMI5" s="82"/>
      <x:c r="AMJ5" s="82"/>
      <x:c r="AMK5" s="82"/>
      <x:c r="AML5" s="82"/>
      <x:c r="AMM5" s="82"/>
      <x:c r="AMN5" s="82"/>
      <x:c r="AMO5" s="82"/>
      <x:c r="AMP5" s="82"/>
      <x:c r="AMQ5" s="82"/>
      <x:c r="AMR5" s="82"/>
      <x:c r="AMS5" s="82"/>
    </x:row>
    <x:row r="6" spans="1:22" s="102" customFormat="1">
      <x:c r="A6" s="104" t="s">
        <x:v>163</x:v>
      </x:c>
      <x:c r="B6" s="96"/>
      <x:c r="C6" s="96"/>
      <x:c r="D6" s="97"/>
      <x:c r="E6" s="97"/>
      <x:c r="F6" s="97"/>
      <x:c r="G6" s="97"/>
      <x:c r="H6" s="97"/>
      <x:c r="I6" s="98"/>
      <x:c r="J6" s="98"/>
      <x:c r="K6" s="99"/>
      <x:c r="L6" s="98"/>
      <x:c r="M6" s="98"/>
      <x:c r="N6" s="98"/>
      <x:c r="O6" s="98"/>
      <x:c r="P6" s="98"/>
      <x:c r="Q6" s="98"/>
      <x:c r="R6" s="98"/>
      <x:c r="S6" s="98"/>
      <x:c r="T6" s="98"/>
      <x:c r="U6" s="98"/>
      <x:c r="V6" s="98"/>
    </x:row>
    <x:row r="7" spans="1:22" ht="28.94999999999999928946">
      <x:c r="A7" s="134" t="s">
        <x:v>37</x:v>
      </x:c>
      <x:c r="B7" s="134" t="s">
        <x:v>73</x:v>
      </x:c>
      <x:c r="C7" s="83">
        <x:v>4175</x:v>
      </x:c>
      <x:c r="D7" s="80">
        <x:v>640</x:v>
      </x:c>
      <x:c r="E7" s="80">
        <x:v>1617</x:v>
      </x:c>
      <x:c r="F7" s="80">
        <x:v>12.699999999999999</x:v>
      </x:c>
      <x:c r="G7" s="80">
        <x:v>6</x:v>
      </x:c>
      <x:c r="H7" s="80">
        <x:v>1800</x:v>
      </x:c>
      <x:c r="I7" s="19" t="s">
        <x:v>119</x:v>
      </x:c>
      <x:c r="J7" s="19" t="s">
        <x:v>209</x:v>
      </x:c>
      <x:c r="K7" s="6">
        <x:v>6</x:v>
      </x:c>
      <x:c r="L7" s="86">
        <x:f>20+C7/400</x:f>
        <x:v>30.4375</x:v>
      </x:c>
      <x:c r="M7" s="57">
        <x:v>27</x:v>
      </x:c>
      <x:c r="N7" s="79"/>
      <x:c r="O7" s="6">
        <x:v>2</x:v>
      </x:c>
      <x:c r="P7" s="105">
        <x:f>F7*G7/5</x:f>
        <x:v>15.239999999999998</x:v>
      </x:c>
      <x:c r="Q7" s="87">
        <x:f>H7/12</x:f>
        <x:v>150</x:v>
      </x:c>
      <x:c r="R7" s="87">
        <x:f>(Q7-P7)/P7</x:f>
        <x:v>8.8425196850393704</x:v>
      </x:c>
      <x:c r="S7" s="57">
        <x:v>10</x:v>
      </x:c>
      <x:c r="T7" s="86">
        <x:f>D7/60</x:f>
        <x:v>10.666666666666666</x:v>
      </x:c>
      <x:c r="U7" s="57">
        <x:v>11</x:v>
      </x:c>
      <x:c r="V7" s="118" t="s">
        <x:v>187</x:v>
      </x:c>
    </x:row>
    <x:row r="8" spans="1:22" ht="43.5">
      <x:c r="A8" s="134" t="s">
        <x:v>36</x:v>
      </x:c>
      <x:c r="B8" s="134" t="s">
        <x:v>100</x:v>
      </x:c>
      <x:c r="C8" s="83">
        <x:v>4417</x:v>
      </x:c>
      <x:c r="D8" s="80">
        <x:v>653</x:v>
      </x:c>
      <x:c r="E8" s="80">
        <x:v>800</x:v>
      </x:c>
      <x:c r="F8" s="80">
        <x:v>20</x:v>
      </x:c>
      <x:c r="G8" s="80">
        <x:v>4</x:v>
      </x:c>
      <x:c r="H8" s="80">
        <x:v>500</x:v>
      </x:c>
      <x:c r="I8" s="19" t="s">
        <x:v>205</x:v>
      </x:c>
      <x:c r="J8" s="19" t="s">
        <x:v>208</x:v>
      </x:c>
      <x:c r="K8" s="6">
        <x:v>6</x:v>
      </x:c>
      <x:c r="L8" s="86">
        <x:f>20+C8/400</x:f>
        <x:v>31.0425</x:v>
      </x:c>
      <x:c r="M8" s="57">
        <x:v>23</x:v>
      </x:c>
      <x:c r="N8" s="79"/>
      <x:c r="O8" s="6">
        <x:v>4</x:v>
      </x:c>
      <x:c r="P8" s="105">
        <x:f>F8*G8/5</x:f>
        <x:v>16</x:v>
      </x:c>
      <x:c r="Q8" s="87">
        <x:f>H8/12</x:f>
        <x:v>41.666666666666664</x:v>
      </x:c>
      <x:c r="R8" s="87">
        <x:f>(Q8-P8)/P8</x:f>
        <x:v>1.6041666666666665</x:v>
      </x:c>
      <x:c r="S8" s="57">
        <x:v>10</x:v>
      </x:c>
      <x:c r="T8" s="86">
        <x:f>D8/60</x:f>
        <x:v>10.883333333333333</x:v>
      </x:c>
      <x:c r="U8" s="57">
        <x:v>11</x:v>
      </x:c>
      <x:c r="V8" s="118" t="s">
        <x:v>187</x:v>
      </x:c>
    </x:row>
    <x:row r="9" spans="1:22" ht="28.94999999999999928946">
      <x:c r="A9" s="134" t="s">
        <x:v>44</x:v>
      </x:c>
      <x:c r="B9" s="134" t="s">
        <x:v>74</x:v>
      </x:c>
      <x:c r="C9" s="83">
        <x:v>4360</x:v>
      </x:c>
      <x:c r="D9" s="80">
        <x:v>414</x:v>
      </x:c>
      <x:c r="E9" s="80">
        <x:v>720</x:v>
      </x:c>
      <x:c r="F9" s="80">
        <x:v>13</x:v>
      </x:c>
      <x:c r="G9" s="80">
        <x:v>5</x:v>
      </x:c>
      <x:c r="H9" s="80">
        <x:v>600</x:v>
      </x:c>
      <x:c r="I9" s="19" t="s">
        <x:v>197</x:v>
      </x:c>
      <x:c r="J9" s="19" t="s">
        <x:v>208</x:v>
      </x:c>
      <x:c r="K9" s="6">
        <x:v>6</x:v>
      </x:c>
      <x:c r="L9" s="86">
        <x:f>20+C9/400</x:f>
        <x:v>30.899999999999999</x:v>
      </x:c>
      <x:c r="M9" s="57">
        <x:v>25</x:v>
      </x:c>
      <x:c r="N9" s="79"/>
      <x:c r="O9" s="6">
        <x:v>3</x:v>
      </x:c>
      <x:c r="P9" s="105">
        <x:f>F9*G9/5</x:f>
        <x:v>13</x:v>
      </x:c>
      <x:c r="Q9" s="87">
        <x:f>H9/12</x:f>
        <x:v>50</x:v>
      </x:c>
      <x:c r="R9" s="87">
        <x:f>(Q9-P9)/P9</x:f>
        <x:v>2.8461538461538463</x:v>
      </x:c>
      <x:c r="S9" s="57">
        <x:v>10</x:v>
      </x:c>
      <x:c r="T9" s="86">
        <x:f>D9/60</x:f>
        <x:v>6.9000000000000004</x:v>
      </x:c>
      <x:c r="U9" s="57">
        <x:v>7</x:v>
      </x:c>
      <x:c r="V9" s="118" t="s">
        <x:v>187</x:v>
      </x:c>
    </x:row>
    <x:row r="10" spans="1:1033" s="43" customFormat="1" ht="29">
      <x:c r="A10" s="83" t="s">
        <x:v>36</x:v>
      </x:c>
      <x:c r="B10" s="83" t="s">
        <x:v>17</x:v>
      </x:c>
      <x:c r="C10" s="83">
        <x:v>4320</x:v>
      </x:c>
      <x:c r="D10" s="80">
        <x:v>390</x:v>
      </x:c>
      <x:c r="E10" s="80">
        <x:v>500</x:v>
      </x:c>
      <x:c r="F10" s="80">
        <x:v>7.9199999999999999</x:v>
      </x:c>
      <x:c r="G10" s="80">
        <x:v>3</x:v>
      </x:c>
      <x:c r="H10" s="80">
        <x:v>250</x:v>
      </x:c>
      <x:c r="I10" s="19"/>
      <x:c r="J10" s="19"/>
      <x:c r="K10" s="75">
        <x:v>6</x:v>
      </x:c>
      <x:c r="L10" s="86">
        <x:f>20+C10/400</x:f>
        <x:v>30.800000000000001</x:v>
      </x:c>
      <x:c r="M10" s="57">
        <x:v>20</x:v>
      </x:c>
      <x:c r="N10" s="79"/>
      <x:c r="O10" s="75">
        <x:v>3</x:v>
      </x:c>
      <x:c r="P10" s="105">
        <x:f>F10*G10/5</x:f>
        <x:v>4.7519999999999998</x:v>
      </x:c>
      <x:c r="Q10" s="87">
        <x:f>H10/12</x:f>
        <x:v>20.833333333333332</x:v>
      </x:c>
      <x:c r="R10" s="87">
        <x:f>(Q10-P10)/P10</x:f>
        <x:v>3.3841189674523009</x:v>
      </x:c>
      <x:c r="S10" s="57">
        <x:v>5</x:v>
      </x:c>
      <x:c r="T10" s="86">
        <x:f>D10/60</x:f>
        <x:v>6.5</x:v>
      </x:c>
      <x:c r="U10" s="57">
        <x:v>5</x:v>
      </x:c>
      <x:c r="V10" s="118" t="s">
        <x:v>187</x:v>
      </x:c>
      <x:c r="W10" s="82"/>
      <x:c r="X10" s="82"/>
      <x:c r="Y10" s="82"/>
      <x:c r="Z10" s="82"/>
      <x:c r="AA10" s="82"/>
      <x:c r="AB10" s="82"/>
      <x:c r="AC10" s="82"/>
      <x:c r="AD10" s="82"/>
      <x:c r="AE10" s="82"/>
      <x:c r="AF10" s="82"/>
      <x:c r="AG10" s="82"/>
      <x:c r="AH10" s="82"/>
      <x:c r="AI10" s="82"/>
      <x:c r="AJ10" s="82"/>
      <x:c r="AK10" s="82"/>
      <x:c r="AL10" s="82"/>
      <x:c r="AM10" s="82"/>
      <x:c r="AN10" s="82"/>
      <x:c r="AO10" s="82"/>
      <x:c r="AP10" s="82"/>
      <x:c r="AQ10" s="82"/>
      <x:c r="AR10" s="82"/>
      <x:c r="AS10" s="82"/>
      <x:c r="AT10" s="82"/>
      <x:c r="AU10" s="82"/>
      <x:c r="AV10" s="82"/>
      <x:c r="AW10" s="82"/>
      <x:c r="AX10" s="82"/>
      <x:c r="AY10" s="82"/>
      <x:c r="AZ10" s="82"/>
      <x:c r="BA10" s="82"/>
      <x:c r="BB10" s="82"/>
      <x:c r="BC10" s="82"/>
      <x:c r="BD10" s="82"/>
      <x:c r="BE10" s="82"/>
      <x:c r="BF10" s="82"/>
      <x:c r="BG10" s="82"/>
      <x:c r="BH10" s="82"/>
      <x:c r="BI10" s="82"/>
      <x:c r="BJ10" s="82"/>
      <x:c r="BK10" s="82"/>
      <x:c r="BL10" s="82"/>
      <x:c r="BM10" s="82"/>
      <x:c r="BN10" s="82"/>
      <x:c r="BO10" s="82"/>
      <x:c r="BP10" s="82"/>
      <x:c r="BQ10" s="82"/>
      <x:c r="BR10" s="82"/>
      <x:c r="BS10" s="82"/>
      <x:c r="BT10" s="82"/>
      <x:c r="BU10" s="82"/>
      <x:c r="BV10" s="82"/>
      <x:c r="BW10" s="82"/>
      <x:c r="BX10" s="82"/>
      <x:c r="BY10" s="82"/>
      <x:c r="BZ10" s="82"/>
      <x:c r="CA10" s="82"/>
      <x:c r="CB10" s="82"/>
      <x:c r="CC10" s="82"/>
      <x:c r="CD10" s="82"/>
      <x:c r="CE10" s="82"/>
      <x:c r="CF10" s="82"/>
      <x:c r="CG10" s="82"/>
      <x:c r="CH10" s="82"/>
      <x:c r="CI10" s="82"/>
      <x:c r="CJ10" s="82"/>
      <x:c r="CK10" s="82"/>
      <x:c r="CL10" s="82"/>
      <x:c r="CM10" s="82"/>
      <x:c r="CN10" s="82"/>
      <x:c r="CO10" s="82"/>
      <x:c r="CP10" s="82"/>
      <x:c r="CQ10" s="82"/>
      <x:c r="CR10" s="82"/>
      <x:c r="CS10" s="82"/>
      <x:c r="CT10" s="82"/>
      <x:c r="CU10" s="82"/>
      <x:c r="CV10" s="82"/>
      <x:c r="CW10" s="82"/>
      <x:c r="CX10" s="82"/>
      <x:c r="CY10" s="82"/>
      <x:c r="CZ10" s="82"/>
      <x:c r="DA10" s="82"/>
      <x:c r="DB10" s="82"/>
      <x:c r="DC10" s="82"/>
      <x:c r="DD10" s="82"/>
      <x:c r="DE10" s="82"/>
      <x:c r="DF10" s="82"/>
      <x:c r="DG10" s="82"/>
      <x:c r="DH10" s="82"/>
      <x:c r="DI10" s="82"/>
      <x:c r="DJ10" s="82"/>
      <x:c r="DK10" s="82"/>
      <x:c r="DL10" s="82"/>
      <x:c r="DM10" s="82"/>
      <x:c r="DN10" s="82"/>
      <x:c r="DO10" s="82"/>
      <x:c r="DP10" s="82"/>
      <x:c r="DQ10" s="82"/>
      <x:c r="DR10" s="82"/>
      <x:c r="DS10" s="82"/>
      <x:c r="DT10" s="82"/>
      <x:c r="DU10" s="82"/>
      <x:c r="DV10" s="82"/>
      <x:c r="DW10" s="82"/>
      <x:c r="DX10" s="82"/>
      <x:c r="DY10" s="82"/>
      <x:c r="DZ10" s="82"/>
      <x:c r="EA10" s="82"/>
      <x:c r="EB10" s="82"/>
      <x:c r="EC10" s="82"/>
      <x:c r="ED10" s="82"/>
      <x:c r="EE10" s="82"/>
      <x:c r="EF10" s="82"/>
      <x:c r="EG10" s="82"/>
      <x:c r="EH10" s="82"/>
      <x:c r="EI10" s="82"/>
      <x:c r="EJ10" s="82"/>
      <x:c r="EK10" s="82"/>
      <x:c r="EL10" s="82"/>
      <x:c r="EM10" s="82"/>
      <x:c r="EN10" s="82"/>
      <x:c r="EO10" s="82"/>
      <x:c r="EP10" s="82"/>
      <x:c r="EQ10" s="82"/>
      <x:c r="ER10" s="82"/>
      <x:c r="ES10" s="82"/>
      <x:c r="ET10" s="82"/>
      <x:c r="EU10" s="82"/>
      <x:c r="EV10" s="82"/>
      <x:c r="EW10" s="82"/>
      <x:c r="EX10" s="82"/>
      <x:c r="EY10" s="82"/>
      <x:c r="EZ10" s="82"/>
      <x:c r="FA10" s="82"/>
      <x:c r="FB10" s="82"/>
      <x:c r="FC10" s="82"/>
      <x:c r="FD10" s="82"/>
      <x:c r="FE10" s="82"/>
      <x:c r="FF10" s="82"/>
      <x:c r="FG10" s="82"/>
      <x:c r="FH10" s="82"/>
      <x:c r="FI10" s="82"/>
      <x:c r="FJ10" s="82"/>
      <x:c r="FK10" s="82"/>
      <x:c r="FL10" s="82"/>
      <x:c r="FM10" s="82"/>
      <x:c r="FN10" s="82"/>
      <x:c r="FO10" s="82"/>
      <x:c r="FP10" s="82"/>
      <x:c r="FQ10" s="82"/>
      <x:c r="FR10" s="82"/>
      <x:c r="FS10" s="82"/>
      <x:c r="FT10" s="82"/>
      <x:c r="FU10" s="82"/>
      <x:c r="FV10" s="82"/>
      <x:c r="FW10" s="82"/>
      <x:c r="FX10" s="82"/>
      <x:c r="FY10" s="82"/>
      <x:c r="FZ10" s="82"/>
      <x:c r="GA10" s="82"/>
      <x:c r="GB10" s="82"/>
      <x:c r="GC10" s="82"/>
      <x:c r="GD10" s="82"/>
      <x:c r="GE10" s="82"/>
      <x:c r="GF10" s="82"/>
      <x:c r="GG10" s="82"/>
      <x:c r="GH10" s="82"/>
      <x:c r="GI10" s="82"/>
      <x:c r="GJ10" s="82"/>
      <x:c r="GK10" s="82"/>
      <x:c r="GL10" s="82"/>
      <x:c r="GM10" s="82"/>
      <x:c r="GN10" s="82"/>
      <x:c r="GO10" s="82"/>
      <x:c r="GP10" s="82"/>
      <x:c r="GQ10" s="82"/>
      <x:c r="GR10" s="82"/>
      <x:c r="GS10" s="82"/>
      <x:c r="GT10" s="82"/>
      <x:c r="GU10" s="82"/>
      <x:c r="GV10" s="82"/>
      <x:c r="GW10" s="82"/>
      <x:c r="GX10" s="82"/>
      <x:c r="GY10" s="82"/>
      <x:c r="GZ10" s="82"/>
      <x:c r="HA10" s="82"/>
      <x:c r="HB10" s="82"/>
      <x:c r="HC10" s="82"/>
      <x:c r="HD10" s="82"/>
      <x:c r="HE10" s="82"/>
      <x:c r="HF10" s="82"/>
      <x:c r="HG10" s="82"/>
      <x:c r="HH10" s="82"/>
      <x:c r="HI10" s="82"/>
      <x:c r="HJ10" s="82"/>
      <x:c r="HK10" s="82"/>
      <x:c r="HL10" s="82"/>
      <x:c r="HM10" s="82"/>
      <x:c r="HN10" s="82"/>
      <x:c r="HO10" s="82"/>
      <x:c r="HP10" s="82"/>
      <x:c r="HQ10" s="82"/>
      <x:c r="HR10" s="82"/>
      <x:c r="HS10" s="82"/>
      <x:c r="HT10" s="82"/>
      <x:c r="HU10" s="82"/>
      <x:c r="HV10" s="82"/>
      <x:c r="HW10" s="82"/>
      <x:c r="HX10" s="82"/>
      <x:c r="HY10" s="82"/>
      <x:c r="HZ10" s="82"/>
      <x:c r="IA10" s="82"/>
      <x:c r="IB10" s="82"/>
      <x:c r="IC10" s="82"/>
      <x:c r="ID10" s="82"/>
      <x:c r="IE10" s="82"/>
      <x:c r="IF10" s="82"/>
      <x:c r="IG10" s="82"/>
      <x:c r="IH10" s="82"/>
      <x:c r="II10" s="82"/>
      <x:c r="IJ10" s="82"/>
      <x:c r="IK10" s="82"/>
      <x:c r="IL10" s="82"/>
      <x:c r="IM10" s="82"/>
      <x:c r="IN10" s="82"/>
      <x:c r="IO10" s="82"/>
      <x:c r="IP10" s="82"/>
      <x:c r="IQ10" s="82"/>
      <x:c r="IR10" s="82"/>
      <x:c r="IS10" s="82"/>
      <x:c r="IT10" s="82"/>
      <x:c r="IU10" s="82"/>
      <x:c r="IV10" s="82"/>
      <x:c r="IW10" s="82"/>
      <x:c r="IX10" s="82"/>
      <x:c r="IY10" s="82"/>
      <x:c r="IZ10" s="82"/>
      <x:c r="JA10" s="82"/>
      <x:c r="JB10" s="82"/>
      <x:c r="JC10" s="82"/>
      <x:c r="JD10" s="82"/>
      <x:c r="JE10" s="82"/>
      <x:c r="JF10" s="82"/>
      <x:c r="JG10" s="82"/>
      <x:c r="JH10" s="82"/>
      <x:c r="JI10" s="82"/>
      <x:c r="JJ10" s="82"/>
      <x:c r="JK10" s="82"/>
      <x:c r="JL10" s="82"/>
      <x:c r="JM10" s="82"/>
      <x:c r="JN10" s="82"/>
      <x:c r="JO10" s="82"/>
      <x:c r="JP10" s="82"/>
      <x:c r="JQ10" s="82"/>
      <x:c r="JR10" s="82"/>
      <x:c r="JS10" s="82"/>
      <x:c r="JT10" s="82"/>
      <x:c r="JU10" s="82"/>
      <x:c r="JV10" s="82"/>
      <x:c r="JW10" s="82"/>
      <x:c r="JX10" s="82"/>
      <x:c r="JY10" s="82"/>
      <x:c r="JZ10" s="82"/>
      <x:c r="KA10" s="82"/>
      <x:c r="KB10" s="82"/>
      <x:c r="KC10" s="82"/>
      <x:c r="KD10" s="82"/>
      <x:c r="KE10" s="82"/>
      <x:c r="KF10" s="82"/>
      <x:c r="KG10" s="82"/>
      <x:c r="KH10" s="82"/>
      <x:c r="KI10" s="82"/>
      <x:c r="KJ10" s="82"/>
      <x:c r="KK10" s="82"/>
      <x:c r="KL10" s="82"/>
      <x:c r="KM10" s="82"/>
      <x:c r="KN10" s="82"/>
      <x:c r="KO10" s="82"/>
      <x:c r="KP10" s="82"/>
      <x:c r="KQ10" s="82"/>
      <x:c r="KR10" s="82"/>
      <x:c r="KS10" s="82"/>
      <x:c r="KT10" s="82"/>
      <x:c r="KU10" s="82"/>
      <x:c r="KV10" s="82"/>
      <x:c r="KW10" s="82"/>
      <x:c r="KX10" s="82"/>
      <x:c r="KY10" s="82"/>
      <x:c r="KZ10" s="82"/>
      <x:c r="LA10" s="82"/>
      <x:c r="LB10" s="82"/>
      <x:c r="LC10" s="82"/>
      <x:c r="LD10" s="82"/>
      <x:c r="LE10" s="82"/>
      <x:c r="LF10" s="82"/>
      <x:c r="LG10" s="82"/>
      <x:c r="LH10" s="82"/>
      <x:c r="LI10" s="82"/>
      <x:c r="LJ10" s="82"/>
      <x:c r="LK10" s="82"/>
      <x:c r="LL10" s="82"/>
      <x:c r="LM10" s="82"/>
      <x:c r="LN10" s="82"/>
      <x:c r="LO10" s="82"/>
      <x:c r="LP10" s="82"/>
      <x:c r="LQ10" s="82"/>
      <x:c r="LR10" s="82"/>
      <x:c r="LS10" s="82"/>
      <x:c r="LT10" s="82"/>
      <x:c r="LU10" s="82"/>
      <x:c r="LV10" s="82"/>
      <x:c r="LW10" s="82"/>
      <x:c r="LX10" s="82"/>
      <x:c r="LY10" s="82"/>
      <x:c r="LZ10" s="82"/>
      <x:c r="MA10" s="82"/>
      <x:c r="MB10" s="82"/>
      <x:c r="MC10" s="82"/>
      <x:c r="MD10" s="82"/>
      <x:c r="ME10" s="82"/>
      <x:c r="MF10" s="82"/>
      <x:c r="MG10" s="82"/>
      <x:c r="MH10" s="82"/>
      <x:c r="MI10" s="82"/>
      <x:c r="MJ10" s="82"/>
      <x:c r="MK10" s="82"/>
      <x:c r="ML10" s="82"/>
      <x:c r="MM10" s="82"/>
      <x:c r="MN10" s="82"/>
      <x:c r="MO10" s="82"/>
      <x:c r="MP10" s="82"/>
      <x:c r="MQ10" s="82"/>
      <x:c r="MR10" s="82"/>
      <x:c r="MS10" s="82"/>
      <x:c r="MT10" s="82"/>
      <x:c r="MU10" s="82"/>
      <x:c r="MV10" s="82"/>
      <x:c r="MW10" s="82"/>
      <x:c r="MX10" s="82"/>
      <x:c r="MY10" s="82"/>
      <x:c r="MZ10" s="82"/>
      <x:c r="NA10" s="82"/>
      <x:c r="NB10" s="82"/>
      <x:c r="NC10" s="82"/>
      <x:c r="ND10" s="82"/>
      <x:c r="NE10" s="82"/>
      <x:c r="NF10" s="82"/>
      <x:c r="NG10" s="82"/>
      <x:c r="NH10" s="82"/>
      <x:c r="NI10" s="82"/>
      <x:c r="NJ10" s="82"/>
      <x:c r="NK10" s="82"/>
      <x:c r="NL10" s="82"/>
      <x:c r="NM10" s="82"/>
      <x:c r="NN10" s="82"/>
      <x:c r="NO10" s="82"/>
      <x:c r="NP10" s="82"/>
      <x:c r="NQ10" s="82"/>
      <x:c r="NR10" s="82"/>
      <x:c r="NS10" s="82"/>
      <x:c r="NT10" s="82"/>
      <x:c r="NU10" s="82"/>
      <x:c r="NV10" s="82"/>
      <x:c r="NW10" s="82"/>
      <x:c r="NX10" s="82"/>
      <x:c r="NY10" s="82"/>
      <x:c r="NZ10" s="82"/>
      <x:c r="OA10" s="82"/>
      <x:c r="OB10" s="82"/>
      <x:c r="OC10" s="82"/>
      <x:c r="OD10" s="82"/>
      <x:c r="OE10" s="82"/>
      <x:c r="OF10" s="82"/>
      <x:c r="OG10" s="82"/>
      <x:c r="OH10" s="82"/>
      <x:c r="OI10" s="82"/>
      <x:c r="OJ10" s="82"/>
      <x:c r="OK10" s="82"/>
      <x:c r="OL10" s="82"/>
      <x:c r="OM10" s="82"/>
      <x:c r="ON10" s="82"/>
      <x:c r="OO10" s="82"/>
      <x:c r="OP10" s="82"/>
      <x:c r="OQ10" s="82"/>
      <x:c r="OR10" s="82"/>
      <x:c r="OS10" s="82"/>
      <x:c r="OT10" s="82"/>
      <x:c r="OU10" s="82"/>
      <x:c r="OV10" s="82"/>
      <x:c r="OW10" s="82"/>
      <x:c r="OX10" s="82"/>
      <x:c r="OY10" s="82"/>
      <x:c r="OZ10" s="82"/>
      <x:c r="PA10" s="82"/>
      <x:c r="PB10" s="82"/>
      <x:c r="PC10" s="82"/>
      <x:c r="PD10" s="82"/>
      <x:c r="PE10" s="82"/>
      <x:c r="PF10" s="82"/>
      <x:c r="PG10" s="82"/>
      <x:c r="PH10" s="82"/>
      <x:c r="PI10" s="82"/>
      <x:c r="PJ10" s="82"/>
      <x:c r="PK10" s="82"/>
      <x:c r="PL10" s="82"/>
      <x:c r="PM10" s="82"/>
      <x:c r="PN10" s="82"/>
      <x:c r="PO10" s="82"/>
      <x:c r="PP10" s="82"/>
      <x:c r="PQ10" s="82"/>
      <x:c r="PR10" s="82"/>
      <x:c r="PS10" s="82"/>
      <x:c r="PT10" s="82"/>
      <x:c r="PU10" s="82"/>
      <x:c r="PV10" s="82"/>
      <x:c r="PW10" s="82"/>
      <x:c r="PX10" s="82"/>
      <x:c r="PY10" s="82"/>
      <x:c r="PZ10" s="82"/>
      <x:c r="QA10" s="82"/>
      <x:c r="QB10" s="82"/>
      <x:c r="QC10" s="82"/>
      <x:c r="QD10" s="82"/>
      <x:c r="QE10" s="82"/>
      <x:c r="QF10" s="82"/>
      <x:c r="QG10" s="82"/>
      <x:c r="QH10" s="82"/>
      <x:c r="QI10" s="82"/>
      <x:c r="QJ10" s="82"/>
      <x:c r="QK10" s="82"/>
      <x:c r="QL10" s="82"/>
      <x:c r="QM10" s="82"/>
      <x:c r="QN10" s="82"/>
      <x:c r="QO10" s="82"/>
      <x:c r="QP10" s="82"/>
      <x:c r="QQ10" s="82"/>
      <x:c r="QR10" s="82"/>
      <x:c r="QS10" s="82"/>
      <x:c r="QT10" s="82"/>
      <x:c r="QU10" s="82"/>
      <x:c r="QV10" s="82"/>
      <x:c r="QW10" s="82"/>
      <x:c r="QX10" s="82"/>
      <x:c r="QY10" s="82"/>
      <x:c r="QZ10" s="82"/>
      <x:c r="RA10" s="82"/>
      <x:c r="RB10" s="82"/>
      <x:c r="RC10" s="82"/>
      <x:c r="RD10" s="82"/>
      <x:c r="RE10" s="82"/>
      <x:c r="RF10" s="82"/>
      <x:c r="RG10" s="82"/>
      <x:c r="RH10" s="82"/>
      <x:c r="RI10" s="82"/>
      <x:c r="RJ10" s="82"/>
      <x:c r="RK10" s="82"/>
      <x:c r="RL10" s="82"/>
      <x:c r="RM10" s="82"/>
      <x:c r="RN10" s="82"/>
      <x:c r="RO10" s="82"/>
      <x:c r="RP10" s="82"/>
      <x:c r="RQ10" s="82"/>
      <x:c r="RR10" s="82"/>
      <x:c r="RS10" s="82"/>
      <x:c r="RT10" s="82"/>
      <x:c r="RU10" s="82"/>
      <x:c r="RV10" s="82"/>
      <x:c r="RW10" s="82"/>
      <x:c r="RX10" s="82"/>
      <x:c r="RY10" s="82"/>
      <x:c r="RZ10" s="82"/>
      <x:c r="SA10" s="82"/>
      <x:c r="SB10" s="82"/>
      <x:c r="SC10" s="82"/>
      <x:c r="SD10" s="82"/>
      <x:c r="SE10" s="82"/>
      <x:c r="SF10" s="82"/>
      <x:c r="SG10" s="82"/>
      <x:c r="SH10" s="82"/>
      <x:c r="SI10" s="82"/>
      <x:c r="SJ10" s="82"/>
      <x:c r="SK10" s="82"/>
      <x:c r="SL10" s="82"/>
      <x:c r="SM10" s="82"/>
      <x:c r="SN10" s="82"/>
      <x:c r="SO10" s="82"/>
      <x:c r="SP10" s="82"/>
      <x:c r="SQ10" s="82"/>
      <x:c r="SR10" s="82"/>
      <x:c r="SS10" s="82"/>
      <x:c r="ST10" s="82"/>
      <x:c r="SU10" s="82"/>
      <x:c r="SV10" s="82"/>
      <x:c r="SW10" s="82"/>
      <x:c r="SX10" s="82"/>
      <x:c r="SY10" s="82"/>
      <x:c r="SZ10" s="82"/>
      <x:c r="TA10" s="82"/>
      <x:c r="TB10" s="82"/>
      <x:c r="TC10" s="82"/>
      <x:c r="TD10" s="82"/>
      <x:c r="TE10" s="82"/>
      <x:c r="TF10" s="82"/>
      <x:c r="TG10" s="82"/>
      <x:c r="TH10" s="82"/>
      <x:c r="TI10" s="82"/>
      <x:c r="TJ10" s="82"/>
      <x:c r="TK10" s="82"/>
      <x:c r="TL10" s="82"/>
      <x:c r="TM10" s="82"/>
      <x:c r="TN10" s="82"/>
      <x:c r="TO10" s="82"/>
      <x:c r="TP10" s="82"/>
      <x:c r="TQ10" s="82"/>
      <x:c r="TR10" s="82"/>
      <x:c r="TS10" s="82"/>
      <x:c r="TT10" s="82"/>
      <x:c r="TU10" s="82"/>
      <x:c r="TV10" s="82"/>
      <x:c r="TW10" s="82"/>
      <x:c r="TX10" s="82"/>
      <x:c r="TY10" s="82"/>
      <x:c r="TZ10" s="82"/>
      <x:c r="UA10" s="82"/>
      <x:c r="UB10" s="82"/>
      <x:c r="UC10" s="82"/>
      <x:c r="UD10" s="82"/>
      <x:c r="UE10" s="82"/>
      <x:c r="UF10" s="82"/>
      <x:c r="UG10" s="82"/>
      <x:c r="UH10" s="82"/>
      <x:c r="UI10" s="82"/>
      <x:c r="UJ10" s="82"/>
      <x:c r="UK10" s="82"/>
      <x:c r="UL10" s="82"/>
      <x:c r="UM10" s="82"/>
      <x:c r="UN10" s="82"/>
      <x:c r="UO10" s="82"/>
      <x:c r="UP10" s="82"/>
      <x:c r="UQ10" s="82"/>
      <x:c r="UR10" s="82"/>
      <x:c r="US10" s="82"/>
      <x:c r="UT10" s="82"/>
      <x:c r="UU10" s="82"/>
      <x:c r="UV10" s="82"/>
      <x:c r="UW10" s="82"/>
      <x:c r="UX10" s="82"/>
      <x:c r="UY10" s="82"/>
      <x:c r="UZ10" s="82"/>
      <x:c r="VA10" s="82"/>
      <x:c r="VB10" s="82"/>
      <x:c r="VC10" s="82"/>
      <x:c r="VD10" s="82"/>
      <x:c r="VE10" s="82"/>
      <x:c r="VF10" s="82"/>
      <x:c r="VG10" s="82"/>
      <x:c r="VH10" s="82"/>
      <x:c r="VI10" s="82"/>
      <x:c r="VJ10" s="82"/>
      <x:c r="VK10" s="82"/>
      <x:c r="VL10" s="82"/>
      <x:c r="VM10" s="82"/>
      <x:c r="VN10" s="82"/>
      <x:c r="VO10" s="82"/>
      <x:c r="VP10" s="82"/>
      <x:c r="VQ10" s="82"/>
      <x:c r="VR10" s="82"/>
      <x:c r="VS10" s="82"/>
      <x:c r="VT10" s="82"/>
      <x:c r="VU10" s="82"/>
      <x:c r="VV10" s="82"/>
      <x:c r="VW10" s="82"/>
      <x:c r="VX10" s="82"/>
      <x:c r="VY10" s="82"/>
      <x:c r="VZ10" s="82"/>
      <x:c r="WA10" s="82"/>
      <x:c r="WB10" s="82"/>
      <x:c r="WC10" s="82"/>
      <x:c r="WD10" s="82"/>
      <x:c r="WE10" s="82"/>
      <x:c r="WF10" s="82"/>
      <x:c r="WG10" s="82"/>
      <x:c r="WH10" s="82"/>
      <x:c r="WI10" s="82"/>
      <x:c r="WJ10" s="82"/>
      <x:c r="WK10" s="82"/>
      <x:c r="WL10" s="82"/>
      <x:c r="WM10" s="82"/>
      <x:c r="WN10" s="82"/>
      <x:c r="WO10" s="82"/>
      <x:c r="WP10" s="82"/>
      <x:c r="WQ10" s="82"/>
      <x:c r="WR10" s="82"/>
      <x:c r="WS10" s="82"/>
      <x:c r="WT10" s="82"/>
      <x:c r="WU10" s="82"/>
      <x:c r="WV10" s="82"/>
      <x:c r="WW10" s="82"/>
      <x:c r="WX10" s="82"/>
      <x:c r="WY10" s="82"/>
      <x:c r="WZ10" s="82"/>
      <x:c r="XA10" s="82"/>
      <x:c r="XB10" s="82"/>
      <x:c r="XC10" s="82"/>
      <x:c r="XD10" s="82"/>
      <x:c r="XE10" s="82"/>
      <x:c r="XF10" s="82"/>
      <x:c r="XG10" s="82"/>
      <x:c r="XH10" s="82"/>
      <x:c r="XI10" s="82"/>
      <x:c r="XJ10" s="82"/>
      <x:c r="XK10" s="82"/>
      <x:c r="XL10" s="82"/>
      <x:c r="XM10" s="82"/>
      <x:c r="XN10" s="82"/>
      <x:c r="XO10" s="82"/>
      <x:c r="XP10" s="82"/>
      <x:c r="XQ10" s="82"/>
      <x:c r="XR10" s="82"/>
      <x:c r="XS10" s="82"/>
      <x:c r="XT10" s="82"/>
      <x:c r="XU10" s="82"/>
      <x:c r="XV10" s="82"/>
      <x:c r="XW10" s="82"/>
      <x:c r="XX10" s="82"/>
      <x:c r="XY10" s="82"/>
      <x:c r="XZ10" s="82"/>
      <x:c r="YA10" s="82"/>
      <x:c r="YB10" s="82"/>
      <x:c r="YC10" s="82"/>
      <x:c r="YD10" s="82"/>
      <x:c r="YE10" s="82"/>
      <x:c r="YF10" s="82"/>
      <x:c r="YG10" s="82"/>
      <x:c r="YH10" s="82"/>
      <x:c r="YI10" s="82"/>
      <x:c r="YJ10" s="82"/>
      <x:c r="YK10" s="82"/>
      <x:c r="YL10" s="82"/>
      <x:c r="YM10" s="82"/>
      <x:c r="YN10" s="82"/>
      <x:c r="YO10" s="82"/>
      <x:c r="YP10" s="82"/>
      <x:c r="YQ10" s="82"/>
      <x:c r="YR10" s="82"/>
      <x:c r="YS10" s="82"/>
      <x:c r="YT10" s="82"/>
      <x:c r="YU10" s="82"/>
      <x:c r="YV10" s="82"/>
      <x:c r="YW10" s="82"/>
      <x:c r="YX10" s="82"/>
      <x:c r="YY10" s="82"/>
      <x:c r="YZ10" s="82"/>
      <x:c r="ZA10" s="82"/>
      <x:c r="ZB10" s="82"/>
      <x:c r="ZC10" s="82"/>
      <x:c r="ZD10" s="82"/>
      <x:c r="ZE10" s="82"/>
      <x:c r="ZF10" s="82"/>
      <x:c r="ZG10" s="82"/>
      <x:c r="ZH10" s="82"/>
      <x:c r="ZI10" s="82"/>
      <x:c r="ZJ10" s="82"/>
      <x:c r="ZK10" s="82"/>
      <x:c r="ZL10" s="82"/>
      <x:c r="ZM10" s="82"/>
      <x:c r="ZN10" s="82"/>
      <x:c r="ZO10" s="82"/>
      <x:c r="ZP10" s="82"/>
      <x:c r="ZQ10" s="82"/>
      <x:c r="ZR10" s="82"/>
      <x:c r="ZS10" s="82"/>
      <x:c r="ZT10" s="82"/>
      <x:c r="ZU10" s="82"/>
      <x:c r="ZV10" s="82"/>
      <x:c r="ZW10" s="82"/>
      <x:c r="ZX10" s="82"/>
      <x:c r="ZY10" s="82"/>
      <x:c r="ZZ10" s="82"/>
      <x:c r="AAA10" s="82"/>
      <x:c r="AAB10" s="82"/>
      <x:c r="AAC10" s="82"/>
      <x:c r="AAD10" s="82"/>
      <x:c r="AAE10" s="82"/>
      <x:c r="AAF10" s="82"/>
      <x:c r="AAG10" s="82"/>
      <x:c r="AAH10" s="82"/>
      <x:c r="AAI10" s="82"/>
      <x:c r="AAJ10" s="82"/>
      <x:c r="AAK10" s="82"/>
      <x:c r="AAL10" s="82"/>
      <x:c r="AAM10" s="82"/>
      <x:c r="AAN10" s="82"/>
      <x:c r="AAO10" s="82"/>
      <x:c r="AAP10" s="82"/>
      <x:c r="AAQ10" s="82"/>
      <x:c r="AAR10" s="82"/>
      <x:c r="AAS10" s="82"/>
      <x:c r="AAT10" s="82"/>
      <x:c r="AAU10" s="82"/>
      <x:c r="AAV10" s="82"/>
      <x:c r="AAW10" s="82"/>
      <x:c r="AAX10" s="82"/>
      <x:c r="AAY10" s="82"/>
      <x:c r="AAZ10" s="82"/>
      <x:c r="ABA10" s="82"/>
      <x:c r="ABB10" s="82"/>
      <x:c r="ABC10" s="82"/>
      <x:c r="ABD10" s="82"/>
      <x:c r="ABE10" s="82"/>
      <x:c r="ABF10" s="82"/>
      <x:c r="ABG10" s="82"/>
      <x:c r="ABH10" s="82"/>
      <x:c r="ABI10" s="82"/>
      <x:c r="ABJ10" s="82"/>
      <x:c r="ABK10" s="82"/>
      <x:c r="ABL10" s="82"/>
      <x:c r="ABM10" s="82"/>
      <x:c r="ABN10" s="82"/>
      <x:c r="ABO10" s="82"/>
      <x:c r="ABP10" s="82"/>
      <x:c r="ABQ10" s="82"/>
      <x:c r="ABR10" s="82"/>
      <x:c r="ABS10" s="82"/>
      <x:c r="ABT10" s="82"/>
      <x:c r="ABU10" s="82"/>
      <x:c r="ABV10" s="82"/>
      <x:c r="ABW10" s="82"/>
      <x:c r="ABX10" s="82"/>
      <x:c r="ABY10" s="82"/>
      <x:c r="ABZ10" s="82"/>
      <x:c r="ACA10" s="82"/>
      <x:c r="ACB10" s="82"/>
      <x:c r="ACC10" s="82"/>
      <x:c r="ACD10" s="82"/>
      <x:c r="ACE10" s="82"/>
      <x:c r="ACF10" s="82"/>
      <x:c r="ACG10" s="82"/>
      <x:c r="ACH10" s="82"/>
      <x:c r="ACI10" s="82"/>
      <x:c r="ACJ10" s="82"/>
      <x:c r="ACK10" s="82"/>
      <x:c r="ACL10" s="82"/>
      <x:c r="ACM10" s="82"/>
      <x:c r="ACN10" s="82"/>
      <x:c r="ACO10" s="82"/>
      <x:c r="ACP10" s="82"/>
      <x:c r="ACQ10" s="82"/>
      <x:c r="ACR10" s="82"/>
      <x:c r="ACS10" s="82"/>
      <x:c r="ACT10" s="82"/>
      <x:c r="ACU10" s="82"/>
      <x:c r="ACV10" s="82"/>
      <x:c r="ACW10" s="82"/>
      <x:c r="ACX10" s="82"/>
      <x:c r="ACY10" s="82"/>
      <x:c r="ACZ10" s="82"/>
      <x:c r="ADA10" s="82"/>
      <x:c r="ADB10" s="82"/>
      <x:c r="ADC10" s="82"/>
      <x:c r="ADD10" s="82"/>
      <x:c r="ADE10" s="82"/>
      <x:c r="ADF10" s="82"/>
      <x:c r="ADG10" s="82"/>
      <x:c r="ADH10" s="82"/>
      <x:c r="ADI10" s="82"/>
      <x:c r="ADJ10" s="82"/>
      <x:c r="ADK10" s="82"/>
      <x:c r="ADL10" s="82"/>
      <x:c r="ADM10" s="82"/>
      <x:c r="ADN10" s="82"/>
      <x:c r="ADO10" s="82"/>
      <x:c r="ADP10" s="82"/>
      <x:c r="ADQ10" s="82"/>
      <x:c r="ADR10" s="82"/>
      <x:c r="ADS10" s="82"/>
      <x:c r="ADT10" s="82"/>
      <x:c r="ADU10" s="82"/>
      <x:c r="ADV10" s="82"/>
      <x:c r="ADW10" s="82"/>
      <x:c r="ADX10" s="82"/>
      <x:c r="ADY10" s="82"/>
      <x:c r="ADZ10" s="82"/>
      <x:c r="AEA10" s="82"/>
      <x:c r="AEB10" s="82"/>
      <x:c r="AEC10" s="82"/>
      <x:c r="AED10" s="82"/>
      <x:c r="AEE10" s="82"/>
      <x:c r="AEF10" s="82"/>
      <x:c r="AEG10" s="82"/>
      <x:c r="AEH10" s="82"/>
      <x:c r="AEI10" s="82"/>
      <x:c r="AEJ10" s="82"/>
      <x:c r="AEK10" s="82"/>
      <x:c r="AEL10" s="82"/>
      <x:c r="AEM10" s="82"/>
      <x:c r="AEN10" s="82"/>
      <x:c r="AEO10" s="82"/>
      <x:c r="AEP10" s="82"/>
      <x:c r="AEQ10" s="82"/>
      <x:c r="AER10" s="82"/>
      <x:c r="AES10" s="82"/>
      <x:c r="AET10" s="82"/>
      <x:c r="AEU10" s="82"/>
      <x:c r="AEV10" s="82"/>
      <x:c r="AEW10" s="82"/>
      <x:c r="AEX10" s="82"/>
      <x:c r="AEY10" s="82"/>
      <x:c r="AEZ10" s="82"/>
      <x:c r="AFA10" s="82"/>
      <x:c r="AFB10" s="82"/>
      <x:c r="AFC10" s="82"/>
      <x:c r="AFD10" s="82"/>
      <x:c r="AFE10" s="82"/>
      <x:c r="AFF10" s="82"/>
      <x:c r="AFG10" s="82"/>
      <x:c r="AFH10" s="82"/>
      <x:c r="AFI10" s="82"/>
      <x:c r="AFJ10" s="82"/>
      <x:c r="AFK10" s="82"/>
      <x:c r="AFL10" s="82"/>
      <x:c r="AFM10" s="82"/>
      <x:c r="AFN10" s="82"/>
      <x:c r="AFO10" s="82"/>
      <x:c r="AFP10" s="82"/>
      <x:c r="AFQ10" s="82"/>
      <x:c r="AFR10" s="82"/>
      <x:c r="AFS10" s="82"/>
      <x:c r="AFT10" s="82"/>
      <x:c r="AFU10" s="82"/>
      <x:c r="AFV10" s="82"/>
      <x:c r="AFW10" s="82"/>
      <x:c r="AFX10" s="82"/>
      <x:c r="AFY10" s="82"/>
      <x:c r="AFZ10" s="82"/>
      <x:c r="AGA10" s="82"/>
      <x:c r="AGB10" s="82"/>
      <x:c r="AGC10" s="82"/>
      <x:c r="AGD10" s="82"/>
      <x:c r="AGE10" s="82"/>
      <x:c r="AGF10" s="82"/>
      <x:c r="AGG10" s="82"/>
      <x:c r="AGH10" s="82"/>
      <x:c r="AGI10" s="82"/>
      <x:c r="AGJ10" s="82"/>
      <x:c r="AGK10" s="82"/>
      <x:c r="AGL10" s="82"/>
      <x:c r="AGM10" s="82"/>
      <x:c r="AGN10" s="82"/>
      <x:c r="AGO10" s="82"/>
      <x:c r="AGP10" s="82"/>
      <x:c r="AGQ10" s="82"/>
      <x:c r="AGR10" s="82"/>
      <x:c r="AGS10" s="82"/>
      <x:c r="AGT10" s="82"/>
      <x:c r="AGU10" s="82"/>
      <x:c r="AGV10" s="82"/>
      <x:c r="AGW10" s="82"/>
      <x:c r="AGX10" s="82"/>
      <x:c r="AGY10" s="82"/>
      <x:c r="AGZ10" s="82"/>
      <x:c r="AHA10" s="82"/>
      <x:c r="AHB10" s="82"/>
      <x:c r="AHC10" s="82"/>
      <x:c r="AHD10" s="82"/>
      <x:c r="AHE10" s="82"/>
      <x:c r="AHF10" s="82"/>
      <x:c r="AHG10" s="82"/>
      <x:c r="AHH10" s="82"/>
      <x:c r="AHI10" s="82"/>
      <x:c r="AHJ10" s="82"/>
      <x:c r="AHK10" s="82"/>
      <x:c r="AHL10" s="82"/>
      <x:c r="AHM10" s="82"/>
      <x:c r="AHN10" s="82"/>
      <x:c r="AHO10" s="82"/>
      <x:c r="AHP10" s="82"/>
      <x:c r="AHQ10" s="82"/>
      <x:c r="AHR10" s="82"/>
      <x:c r="AHS10" s="82"/>
      <x:c r="AHT10" s="82"/>
      <x:c r="AHU10" s="82"/>
      <x:c r="AHV10" s="82"/>
      <x:c r="AHW10" s="82"/>
      <x:c r="AHX10" s="82"/>
      <x:c r="AHY10" s="82"/>
      <x:c r="AHZ10" s="82"/>
      <x:c r="AIA10" s="82"/>
      <x:c r="AIB10" s="82"/>
      <x:c r="AIC10" s="82"/>
      <x:c r="AID10" s="82"/>
      <x:c r="AIE10" s="82"/>
      <x:c r="AIF10" s="82"/>
      <x:c r="AIG10" s="82"/>
      <x:c r="AIH10" s="82"/>
      <x:c r="AII10" s="82"/>
      <x:c r="AIJ10" s="82"/>
      <x:c r="AIK10" s="82"/>
      <x:c r="AIL10" s="82"/>
      <x:c r="AIM10" s="82"/>
      <x:c r="AIN10" s="82"/>
      <x:c r="AIO10" s="82"/>
      <x:c r="AIP10" s="82"/>
      <x:c r="AIQ10" s="82"/>
      <x:c r="AIR10" s="82"/>
      <x:c r="AIS10" s="82"/>
      <x:c r="AIT10" s="82"/>
      <x:c r="AIU10" s="82"/>
      <x:c r="AIV10" s="82"/>
      <x:c r="AIW10" s="82"/>
      <x:c r="AIX10" s="82"/>
      <x:c r="AIY10" s="82"/>
      <x:c r="AIZ10" s="82"/>
      <x:c r="AJA10" s="82"/>
      <x:c r="AJB10" s="82"/>
      <x:c r="AJC10" s="82"/>
      <x:c r="AJD10" s="82"/>
      <x:c r="AJE10" s="82"/>
      <x:c r="AJF10" s="82"/>
      <x:c r="AJG10" s="82"/>
      <x:c r="AJH10" s="82"/>
      <x:c r="AJI10" s="82"/>
      <x:c r="AJJ10" s="82"/>
      <x:c r="AJK10" s="82"/>
      <x:c r="AJL10" s="82"/>
      <x:c r="AJM10" s="82"/>
      <x:c r="AJN10" s="82"/>
      <x:c r="AJO10" s="82"/>
      <x:c r="AJP10" s="82"/>
      <x:c r="AJQ10" s="82"/>
      <x:c r="AJR10" s="82"/>
      <x:c r="AJS10" s="82"/>
      <x:c r="AJT10" s="82"/>
      <x:c r="AJU10" s="82"/>
      <x:c r="AJV10" s="82"/>
      <x:c r="AJW10" s="82"/>
      <x:c r="AJX10" s="82"/>
      <x:c r="AJY10" s="82"/>
      <x:c r="AJZ10" s="82"/>
      <x:c r="AKA10" s="82"/>
      <x:c r="AKB10" s="82"/>
      <x:c r="AKC10" s="82"/>
      <x:c r="AKD10" s="82"/>
      <x:c r="AKE10" s="82"/>
      <x:c r="AKF10" s="82"/>
      <x:c r="AKG10" s="82"/>
      <x:c r="AKH10" s="82"/>
      <x:c r="AKI10" s="82"/>
      <x:c r="AKJ10" s="82"/>
      <x:c r="AKK10" s="82"/>
      <x:c r="AKL10" s="82"/>
      <x:c r="AKM10" s="82"/>
      <x:c r="AKN10" s="82"/>
      <x:c r="AKO10" s="82"/>
      <x:c r="AKP10" s="82"/>
      <x:c r="AKQ10" s="82"/>
      <x:c r="AKR10" s="82"/>
      <x:c r="AKS10" s="82"/>
      <x:c r="AKT10" s="82"/>
      <x:c r="AKU10" s="82"/>
      <x:c r="AKV10" s="82"/>
      <x:c r="AKW10" s="82"/>
      <x:c r="AKX10" s="82"/>
      <x:c r="AKY10" s="82"/>
      <x:c r="AKZ10" s="82"/>
      <x:c r="ALA10" s="82"/>
      <x:c r="ALB10" s="82"/>
      <x:c r="ALC10" s="82"/>
      <x:c r="ALD10" s="82"/>
      <x:c r="ALE10" s="82"/>
      <x:c r="ALF10" s="82"/>
      <x:c r="ALG10" s="82"/>
      <x:c r="ALH10" s="82"/>
      <x:c r="ALI10" s="82"/>
      <x:c r="ALJ10" s="82"/>
      <x:c r="ALK10" s="82"/>
      <x:c r="ALL10" s="82"/>
      <x:c r="ALM10" s="82"/>
      <x:c r="ALN10" s="82"/>
      <x:c r="ALO10" s="82"/>
      <x:c r="ALP10" s="82"/>
      <x:c r="ALQ10" s="82"/>
      <x:c r="ALR10" s="82"/>
      <x:c r="ALS10" s="82"/>
      <x:c r="ALT10" s="82"/>
      <x:c r="ALU10" s="82"/>
      <x:c r="ALV10" s="82"/>
      <x:c r="ALW10" s="82"/>
      <x:c r="ALX10" s="82"/>
      <x:c r="ALY10" s="82"/>
      <x:c r="ALZ10" s="82"/>
      <x:c r="AMA10" s="82"/>
      <x:c r="AMB10" s="82"/>
      <x:c r="AMC10" s="82"/>
      <x:c r="AMD10" s="82"/>
      <x:c r="AME10" s="82"/>
      <x:c r="AMF10" s="82"/>
      <x:c r="AMG10" s="82"/>
      <x:c r="AMH10" s="82"/>
      <x:c r="AMI10" s="82"/>
      <x:c r="AMJ10" s="82"/>
      <x:c r="AMK10" s="82"/>
      <x:c r="AML10" s="82"/>
      <x:c r="AMM10" s="82"/>
      <x:c r="AMN10" s="82"/>
      <x:c r="AMO10" s="82"/>
      <x:c r="AMP10" s="82"/>
      <x:c r="AMQ10" s="82"/>
      <x:c r="AMR10" s="82"/>
      <x:c r="AMS10" s="82"/>
    </x:row>
    <x:row r="11" spans="1:22" s="102" customFormat="1">
      <x:c r="A11" s="103" t="s">
        <x:v>52</x:v>
      </x:c>
      <x:c r="B11" s="96"/>
      <x:c r="C11" s="96"/>
      <x:c r="D11" s="97"/>
      <x:c r="E11" s="97"/>
      <x:c r="F11" s="97"/>
      <x:c r="G11" s="97"/>
      <x:c r="H11" s="97"/>
      <x:c r="I11" s="98"/>
      <x:c r="J11" s="98"/>
      <x:c r="K11" s="99"/>
      <x:c r="L11" s="100"/>
      <x:c r="M11" s="99"/>
      <x:c r="N11" s="100"/>
      <x:c r="O11" s="99"/>
      <x:c r="P11" s="100"/>
      <x:c r="Q11" s="100"/>
      <x:c r="R11" s="100"/>
      <x:c r="S11" s="99"/>
      <x:c r="T11" s="100"/>
      <x:c r="U11" s="99"/>
      <x:c r="V11" s="101"/>
    </x:row>
    <x:row r="12" spans="1:22" ht="29">
      <x:c r="A12" s="134" t="s">
        <x:v>44</x:v>
      </x:c>
      <x:c r="B12" s="134" t="s">
        <x:v>135</x:v>
      </x:c>
      <x:c r="C12" s="83">
        <x:v>7601</x:v>
      </x:c>
      <x:c r="D12" s="5">
        <x:v>410</x:v>
      </x:c>
      <x:c r="E12" s="5">
        <x:v>2020</x:v>
      </x:c>
      <x:c r="F12" s="80">
        <x:v>20</x:v>
      </x:c>
      <x:c r="G12" s="80">
        <x:v>3</x:v>
      </x:c>
      <x:c r="H12" s="80">
        <x:f>2270+1500</x:f>
        <x:v>3770</x:v>
      </x:c>
      <x:c r="I12" s="19" t="s">
        <x:v>123</x:v>
      </x:c>
      <x:c r="J12" s="19" t="s">
        <x:v>211</x:v>
      </x:c>
      <x:c r="K12" s="6">
        <x:v>7</x:v>
      </x:c>
      <x:c r="L12" s="86">
        <x:f>20+C12/400</x:f>
        <x:v>39.002499999999998</x:v>
      </x:c>
      <x:c r="M12" s="57">
        <x:v>23</x:v>
      </x:c>
      <x:c r="N12" s="79"/>
      <x:c r="O12" s="6">
        <x:v>0</x:v>
      </x:c>
      <x:c r="P12" s="105">
        <x:f>F12*G12/5</x:f>
        <x:v>12</x:v>
      </x:c>
      <x:c r="Q12" s="87">
        <x:f>H12/12</x:f>
        <x:v>314.16666666666669</x:v>
      </x:c>
      <x:c r="R12" s="87">
        <x:f>(Q12-P12)/P12</x:f>
        <x:v>25.180555555555557</x:v>
      </x:c>
      <x:c r="S12" s="57">
        <x:v>6</x:v>
      </x:c>
      <x:c r="T12" s="86">
        <x:f>D12/70</x:f>
        <x:v>5.8571428571428568</x:v>
      </x:c>
      <x:c r="U12" s="57">
        <x:v>6</x:v>
      </x:c>
      <x:c r="V12" s="118" t="s">
        <x:v>190</x:v>
      </x:c>
    </x:row>
    <x:row r="13" spans="1:22" ht="43.5">
      <x:c r="A13" s="134" t="s">
        <x:v>37</x:v>
      </x:c>
      <x:c r="B13" s="134" t="s">
        <x:v>185</x:v>
      </x:c>
      <x:c r="C13" s="83">
        <x:v>16391</x:v>
      </x:c>
      <x:c r="D13" s="149">
        <x:v>320</x:v>
      </x:c>
      <x:c r="E13" s="5">
        <x:v>2700</x:v>
      </x:c>
      <x:c r="F13" s="80">
        <x:v>12.699999999999999</x:v>
      </x:c>
      <x:c r="G13" s="80">
        <x:v>13</x:v>
      </x:c>
      <x:c r="H13" s="80">
        <x:v>3600</x:v>
      </x:c>
      <x:c r="I13" s="19" t="s">
        <x:v>101</x:v>
      </x:c>
      <x:c r="J13" s="19" t="s">
        <x:v>15</x:v>
      </x:c>
      <x:c r="K13" s="6">
        <x:v>8</x:v>
      </x:c>
      <x:c r="L13" s="86">
        <x:f>20+C13/400</x:f>
        <x:v>60.977499999999999</x:v>
      </x:c>
      <x:c r="M13" s="57">
        <x:v>18</x:v>
      </x:c>
      <x:c r="N13" s="79"/>
      <x:c r="O13" s="6">
        <x:v>0</x:v>
      </x:c>
      <x:c r="P13" s="105">
        <x:f>F13*G13/5</x:f>
        <x:v>33.019999999999996</x:v>
      </x:c>
      <x:c r="Q13" s="87">
        <x:f>H13/12</x:f>
        <x:v>300</x:v>
      </x:c>
      <x:c r="R13" s="87">
        <x:f>(Q13-P13)/P13</x:f>
        <x:v>8.0854027861901887</x:v>
      </x:c>
      <x:c r="S13" s="57">
        <x:v>7</x:v>
      </x:c>
      <x:c r="T13" s="86">
        <x:f>D13/70</x:f>
        <x:v>4.5714285714285712</x:v>
      </x:c>
      <x:c r="U13" s="57">
        <x:v>5</x:v>
      </x:c>
      <x:c r="V13" s="118" t="s">
        <x:v>190</x:v>
      </x:c>
    </x:row>
    <x:row r="14" spans="1:1033" customFormat="1" ht="30">
      <x:c r="A14" s="134" t="s">
        <x:v>36</x:v>
      </x:c>
      <x:c r="B14" s="134" t="s">
        <x:v>32</x:v>
      </x:c>
      <x:c r="C14" s="83">
        <x:v>8500</x:v>
      </x:c>
      <x:c r="D14" s="5">
        <x:v>510</x:v>
      </x:c>
      <x:c r="E14" s="5">
        <x:v>2400</x:v>
      </x:c>
      <x:c r="F14" s="5">
        <x:v>7.9199999999999999</x:v>
      </x:c>
      <x:c r="G14" s="5">
        <x:v>5</x:v>
      </x:c>
      <x:c r="H14" s="5">
        <x:v>1400</x:v>
      </x:c>
      <x:c r="I14" s="19" t="s">
        <x:v>213</x:v>
      </x:c>
      <x:c r="J14" s="19" t="s">
        <x:v>146</x:v>
      </x:c>
      <x:c r="K14" s="6">
        <x:v>6</x:v>
      </x:c>
      <x:c r="L14" s="86">
        <x:f>20+C14/400</x:f>
        <x:v>41.25</x:v>
      </x:c>
      <x:c r="M14" s="28">
        <x:v>20</x:v>
      </x:c>
      <x:c r="N14" s="61"/>
      <x:c r="O14" s="6">
        <x:v>3</x:v>
      </x:c>
      <x:c r="P14" s="105">
        <x:f>F14*G14/5</x:f>
        <x:v>7.9199999999999999</x:v>
      </x:c>
      <x:c r="Q14" s="87">
        <x:f>H14/12</x:f>
        <x:v>116.66666666666667</x:v>
      </x:c>
      <x:c r="R14" s="87">
        <x:f>(Q14-P14)/P14</x:f>
        <x:v>13.730639730639732</x:v>
      </x:c>
      <x:c r="S14" s="28">
        <x:v>5</x:v>
      </x:c>
      <x:c r="T14" s="86">
        <x:f>D14/70</x:f>
        <x:v>7.2857142857142856</x:v>
      </x:c>
      <x:c r="U14" s="28">
        <x:v>5</x:v>
      </x:c>
      <x:c r="V14" s="28" t="s">
        <x:v>190</x:v>
      </x:c>
      <x:c r="W14" s="18"/>
      <x:c r="X14" s="18"/>
      <x:c r="Y14" s="18"/>
      <x:c r="Z14" s="18"/>
      <x:c r="AA14" s="18"/>
      <x:c r="AB14" s="18"/>
      <x:c r="AC14" s="18"/>
      <x:c r="AD14" s="18"/>
      <x:c r="AE14" s="18"/>
      <x:c r="AF14" s="18"/>
      <x:c r="AG14" s="18"/>
      <x:c r="AH14" s="18"/>
      <x:c r="AI14" s="18"/>
      <x:c r="AJ14" s="18"/>
      <x:c r="AK14" s="18"/>
      <x:c r="AL14" s="18"/>
      <x:c r="AM14" s="18"/>
      <x:c r="AN14" s="18"/>
      <x:c r="AO14" s="18"/>
      <x:c r="AP14" s="18"/>
      <x:c r="AQ14" s="18"/>
      <x:c r="AR14" s="18"/>
      <x:c r="AS14" s="18"/>
      <x:c r="AT14" s="18"/>
      <x:c r="AU14" s="18"/>
      <x:c r="AV14" s="18"/>
      <x:c r="AW14" s="18"/>
      <x:c r="AX14" s="18"/>
      <x:c r="AY14" s="18"/>
      <x:c r="AZ14" s="18"/>
      <x:c r="BA14" s="18"/>
      <x:c r="BB14" s="18"/>
      <x:c r="BC14" s="18"/>
      <x:c r="BD14" s="18"/>
      <x:c r="BE14" s="18"/>
      <x:c r="BF14" s="18"/>
      <x:c r="BG14" s="18"/>
      <x:c r="BH14" s="18"/>
      <x:c r="BI14" s="18"/>
      <x:c r="BJ14" s="18"/>
      <x:c r="BK14" s="18"/>
      <x:c r="BL14" s="18"/>
      <x:c r="BM14" s="18"/>
      <x:c r="BN14" s="18"/>
      <x:c r="BO14" s="18"/>
      <x:c r="BP14" s="18"/>
      <x:c r="BQ14" s="18"/>
      <x:c r="BR14" s="18"/>
      <x:c r="BS14" s="18"/>
      <x:c r="BT14" s="18"/>
      <x:c r="BU14" s="18"/>
      <x:c r="BV14" s="18"/>
      <x:c r="BW14" s="18"/>
      <x:c r="BX14" s="18"/>
      <x:c r="BY14" s="18"/>
      <x:c r="BZ14" s="18"/>
      <x:c r="CA14" s="18"/>
      <x:c r="CB14" s="18"/>
      <x:c r="CC14" s="18"/>
      <x:c r="CD14" s="18"/>
      <x:c r="CE14" s="18"/>
      <x:c r="CF14" s="18"/>
      <x:c r="CG14" s="18"/>
      <x:c r="CH14" s="18"/>
      <x:c r="CI14" s="18"/>
      <x:c r="CJ14" s="18"/>
      <x:c r="CK14" s="18"/>
      <x:c r="CL14" s="18"/>
      <x:c r="CM14" s="18"/>
      <x:c r="CN14" s="18"/>
      <x:c r="CO14" s="18"/>
      <x:c r="CP14" s="18"/>
      <x:c r="CQ14" s="18"/>
      <x:c r="CR14" s="18"/>
      <x:c r="CS14" s="18"/>
      <x:c r="CT14" s="18"/>
      <x:c r="CU14" s="18"/>
      <x:c r="CV14" s="18"/>
      <x:c r="CW14" s="18"/>
      <x:c r="CX14" s="18"/>
      <x:c r="CY14" s="18"/>
      <x:c r="CZ14" s="18"/>
      <x:c r="DA14" s="18"/>
      <x:c r="DB14" s="18"/>
      <x:c r="DC14" s="18"/>
      <x:c r="DD14" s="18"/>
      <x:c r="DE14" s="18"/>
      <x:c r="DF14" s="18"/>
      <x:c r="DG14" s="18"/>
      <x:c r="DH14" s="18"/>
      <x:c r="DI14" s="18"/>
      <x:c r="DJ14" s="18"/>
      <x:c r="DK14" s="18"/>
      <x:c r="DL14" s="18"/>
      <x:c r="DM14" s="18"/>
      <x:c r="DN14" s="18"/>
      <x:c r="DO14" s="18"/>
      <x:c r="DP14" s="18"/>
      <x:c r="DQ14" s="18"/>
      <x:c r="DR14" s="18"/>
      <x:c r="DS14" s="18"/>
      <x:c r="DT14" s="18"/>
      <x:c r="DU14" s="18"/>
      <x:c r="DV14" s="18"/>
      <x:c r="DW14" s="18"/>
      <x:c r="DX14" s="18"/>
      <x:c r="DY14" s="18"/>
      <x:c r="DZ14" s="18"/>
      <x:c r="EA14" s="18"/>
      <x:c r="EB14" s="18"/>
      <x:c r="EC14" s="18"/>
      <x:c r="ED14" s="18"/>
      <x:c r="EE14" s="18"/>
      <x:c r="EF14" s="18"/>
      <x:c r="EG14" s="18"/>
      <x:c r="EH14" s="18"/>
      <x:c r="EI14" s="18"/>
      <x:c r="EJ14" s="18"/>
      <x:c r="EK14" s="18"/>
      <x:c r="EL14" s="18"/>
      <x:c r="EM14" s="18"/>
      <x:c r="EN14" s="18"/>
      <x:c r="EO14" s="18"/>
      <x:c r="EP14" s="18"/>
      <x:c r="EQ14" s="18"/>
      <x:c r="ER14" s="18"/>
      <x:c r="ES14" s="18"/>
      <x:c r="ET14" s="18"/>
      <x:c r="EU14" s="18"/>
      <x:c r="EV14" s="18"/>
      <x:c r="EW14" s="18"/>
      <x:c r="EX14" s="18"/>
      <x:c r="EY14" s="18"/>
      <x:c r="EZ14" s="18"/>
      <x:c r="FA14" s="18"/>
      <x:c r="FB14" s="18"/>
      <x:c r="FC14" s="18"/>
      <x:c r="FD14" s="18"/>
      <x:c r="FE14" s="18"/>
      <x:c r="FF14" s="18"/>
      <x:c r="FG14" s="18"/>
      <x:c r="FH14" s="18"/>
      <x:c r="FI14" s="18"/>
      <x:c r="FJ14" s="18"/>
      <x:c r="FK14" s="18"/>
      <x:c r="FL14" s="18"/>
      <x:c r="FM14" s="18"/>
      <x:c r="FN14" s="18"/>
      <x:c r="FO14" s="18"/>
      <x:c r="FP14" s="18"/>
      <x:c r="FQ14" s="18"/>
      <x:c r="FR14" s="18"/>
      <x:c r="FS14" s="18"/>
      <x:c r="FT14" s="18"/>
      <x:c r="FU14" s="18"/>
      <x:c r="FV14" s="18"/>
      <x:c r="FW14" s="18"/>
      <x:c r="FX14" s="18"/>
      <x:c r="FY14" s="18"/>
      <x:c r="FZ14" s="18"/>
      <x:c r="GA14" s="18"/>
      <x:c r="GB14" s="18"/>
      <x:c r="GC14" s="18"/>
      <x:c r="GD14" s="18"/>
      <x:c r="GE14" s="18"/>
      <x:c r="GF14" s="18"/>
      <x:c r="GG14" s="18"/>
      <x:c r="GH14" s="18"/>
      <x:c r="GI14" s="18"/>
      <x:c r="GJ14" s="18"/>
      <x:c r="GK14" s="18"/>
      <x:c r="GL14" s="18"/>
      <x:c r="GM14" s="18"/>
      <x:c r="GN14" s="18"/>
      <x:c r="GO14" s="18"/>
      <x:c r="GP14" s="18"/>
      <x:c r="GQ14" s="18"/>
      <x:c r="GR14" s="18"/>
      <x:c r="GS14" s="18"/>
      <x:c r="GT14" s="18"/>
      <x:c r="GU14" s="18"/>
      <x:c r="GV14" s="18"/>
      <x:c r="GW14" s="18"/>
      <x:c r="GX14" s="18"/>
      <x:c r="GY14" s="18"/>
      <x:c r="GZ14" s="18"/>
      <x:c r="HA14" s="18"/>
      <x:c r="HB14" s="18"/>
      <x:c r="HC14" s="18"/>
      <x:c r="HD14" s="18"/>
      <x:c r="HE14" s="18"/>
      <x:c r="HF14" s="18"/>
      <x:c r="HG14" s="18"/>
      <x:c r="HH14" s="18"/>
      <x:c r="HI14" s="18"/>
      <x:c r="HJ14" s="18"/>
      <x:c r="HK14" s="18"/>
      <x:c r="HL14" s="18"/>
      <x:c r="HM14" s="18"/>
      <x:c r="HN14" s="18"/>
      <x:c r="HO14" s="18"/>
      <x:c r="HP14" s="18"/>
      <x:c r="HQ14" s="18"/>
      <x:c r="HR14" s="18"/>
      <x:c r="HS14" s="18"/>
      <x:c r="HT14" s="18"/>
      <x:c r="HU14" s="18"/>
      <x:c r="HV14" s="18"/>
      <x:c r="HW14" s="18"/>
      <x:c r="HX14" s="18"/>
      <x:c r="HY14" s="18"/>
      <x:c r="HZ14" s="18"/>
      <x:c r="IA14" s="18"/>
      <x:c r="IB14" s="18"/>
      <x:c r="IC14" s="18"/>
      <x:c r="ID14" s="18"/>
      <x:c r="IE14" s="18"/>
      <x:c r="IF14" s="18"/>
      <x:c r="IG14" s="18"/>
      <x:c r="IH14" s="18"/>
      <x:c r="II14" s="18"/>
      <x:c r="IJ14" s="18"/>
      <x:c r="IK14" s="18"/>
      <x:c r="IL14" s="18"/>
      <x:c r="IM14" s="18"/>
      <x:c r="IN14" s="18"/>
      <x:c r="IO14" s="18"/>
      <x:c r="IP14" s="18"/>
      <x:c r="IQ14" s="18"/>
      <x:c r="IR14" s="18"/>
      <x:c r="IS14" s="18"/>
      <x:c r="IT14" s="18"/>
      <x:c r="IU14" s="18"/>
      <x:c r="IV14" s="18"/>
      <x:c r="IW14" s="18"/>
      <x:c r="IX14" s="18"/>
      <x:c r="IY14" s="18"/>
      <x:c r="IZ14" s="18"/>
      <x:c r="JA14" s="18"/>
      <x:c r="JB14" s="18"/>
      <x:c r="JC14" s="18"/>
      <x:c r="JD14" s="18"/>
      <x:c r="JE14" s="18"/>
      <x:c r="JF14" s="18"/>
      <x:c r="JG14" s="18"/>
      <x:c r="JH14" s="18"/>
      <x:c r="JI14" s="18"/>
      <x:c r="JJ14" s="18"/>
      <x:c r="JK14" s="18"/>
      <x:c r="JL14" s="18"/>
      <x:c r="JM14" s="18"/>
      <x:c r="JN14" s="18"/>
      <x:c r="JO14" s="18"/>
      <x:c r="JP14" s="18"/>
      <x:c r="JQ14" s="18"/>
      <x:c r="JR14" s="18"/>
      <x:c r="JS14" s="18"/>
      <x:c r="JT14" s="18"/>
      <x:c r="JU14" s="18"/>
      <x:c r="JV14" s="18"/>
      <x:c r="JW14" s="18"/>
      <x:c r="JX14" s="18"/>
      <x:c r="JY14" s="18"/>
      <x:c r="JZ14" s="18"/>
      <x:c r="KA14" s="18"/>
      <x:c r="KB14" s="18"/>
      <x:c r="KC14" s="18"/>
      <x:c r="KD14" s="18"/>
      <x:c r="KE14" s="18"/>
      <x:c r="KF14" s="18"/>
      <x:c r="KG14" s="18"/>
      <x:c r="KH14" s="18"/>
      <x:c r="KI14" s="18"/>
      <x:c r="KJ14" s="18"/>
      <x:c r="KK14" s="18"/>
      <x:c r="KL14" s="18"/>
      <x:c r="KM14" s="18"/>
      <x:c r="KN14" s="18"/>
      <x:c r="KO14" s="18"/>
      <x:c r="KP14" s="18"/>
      <x:c r="KQ14" s="18"/>
      <x:c r="KR14" s="18"/>
      <x:c r="KS14" s="18"/>
      <x:c r="KT14" s="18"/>
      <x:c r="KU14" s="18"/>
      <x:c r="KV14" s="18"/>
      <x:c r="KW14" s="18"/>
      <x:c r="KX14" s="18"/>
      <x:c r="KY14" s="18"/>
      <x:c r="KZ14" s="18"/>
      <x:c r="LA14" s="18"/>
      <x:c r="LB14" s="18"/>
      <x:c r="LC14" s="18"/>
      <x:c r="LD14" s="18"/>
      <x:c r="LE14" s="18"/>
      <x:c r="LF14" s="18"/>
      <x:c r="LG14" s="18"/>
      <x:c r="LH14" s="18"/>
      <x:c r="LI14" s="18"/>
      <x:c r="LJ14" s="18"/>
      <x:c r="LK14" s="18"/>
      <x:c r="LL14" s="18"/>
      <x:c r="LM14" s="18"/>
      <x:c r="LN14" s="18"/>
      <x:c r="LO14" s="18"/>
      <x:c r="LP14" s="18"/>
      <x:c r="LQ14" s="18"/>
      <x:c r="LR14" s="18"/>
      <x:c r="LS14" s="18"/>
      <x:c r="LT14" s="18"/>
      <x:c r="LU14" s="18"/>
      <x:c r="LV14" s="18"/>
      <x:c r="LW14" s="18"/>
      <x:c r="LX14" s="18"/>
      <x:c r="LY14" s="18"/>
      <x:c r="LZ14" s="18"/>
      <x:c r="MA14" s="18"/>
      <x:c r="MB14" s="18"/>
      <x:c r="MC14" s="18"/>
      <x:c r="MD14" s="18"/>
      <x:c r="ME14" s="18"/>
      <x:c r="MF14" s="18"/>
      <x:c r="MG14" s="18"/>
      <x:c r="MH14" s="18"/>
      <x:c r="MI14" s="18"/>
      <x:c r="MJ14" s="18"/>
      <x:c r="MK14" s="18"/>
      <x:c r="ML14" s="18"/>
      <x:c r="MM14" s="18"/>
      <x:c r="MN14" s="18"/>
      <x:c r="MO14" s="18"/>
      <x:c r="MP14" s="18"/>
      <x:c r="MQ14" s="18"/>
      <x:c r="MR14" s="18"/>
      <x:c r="MS14" s="18"/>
      <x:c r="MT14" s="18"/>
      <x:c r="MU14" s="18"/>
      <x:c r="MV14" s="18"/>
      <x:c r="MW14" s="18"/>
      <x:c r="MX14" s="18"/>
      <x:c r="MY14" s="18"/>
      <x:c r="MZ14" s="18"/>
      <x:c r="NA14" s="18"/>
      <x:c r="NB14" s="18"/>
      <x:c r="NC14" s="18"/>
      <x:c r="ND14" s="18"/>
      <x:c r="NE14" s="18"/>
      <x:c r="NF14" s="18"/>
      <x:c r="NG14" s="18"/>
      <x:c r="NH14" s="18"/>
      <x:c r="NI14" s="18"/>
      <x:c r="NJ14" s="18"/>
      <x:c r="NK14" s="18"/>
      <x:c r="NL14" s="18"/>
      <x:c r="NM14" s="18"/>
      <x:c r="NN14" s="18"/>
      <x:c r="NO14" s="18"/>
      <x:c r="NP14" s="18"/>
      <x:c r="NQ14" s="18"/>
      <x:c r="NR14" s="18"/>
      <x:c r="NS14" s="18"/>
      <x:c r="NT14" s="18"/>
      <x:c r="NU14" s="18"/>
      <x:c r="NV14" s="18"/>
      <x:c r="NW14" s="18"/>
      <x:c r="NX14" s="18"/>
      <x:c r="NY14" s="18"/>
      <x:c r="NZ14" s="18"/>
      <x:c r="OA14" s="18"/>
      <x:c r="OB14" s="18"/>
      <x:c r="OC14" s="18"/>
      <x:c r="OD14" s="18"/>
      <x:c r="OE14" s="18"/>
      <x:c r="OF14" s="18"/>
      <x:c r="OG14" s="18"/>
      <x:c r="OH14" s="18"/>
      <x:c r="OI14" s="18"/>
      <x:c r="OJ14" s="18"/>
      <x:c r="OK14" s="18"/>
      <x:c r="OL14" s="18"/>
      <x:c r="OM14" s="18"/>
      <x:c r="ON14" s="18"/>
      <x:c r="OO14" s="18"/>
      <x:c r="OP14" s="18"/>
      <x:c r="OQ14" s="18"/>
      <x:c r="OR14" s="18"/>
      <x:c r="OS14" s="18"/>
      <x:c r="OT14" s="18"/>
      <x:c r="OU14" s="18"/>
      <x:c r="OV14" s="18"/>
      <x:c r="OW14" s="18"/>
      <x:c r="OX14" s="18"/>
      <x:c r="OY14" s="18"/>
      <x:c r="OZ14" s="18"/>
      <x:c r="PA14" s="18"/>
      <x:c r="PB14" s="18"/>
      <x:c r="PC14" s="18"/>
      <x:c r="PD14" s="18"/>
      <x:c r="PE14" s="18"/>
      <x:c r="PF14" s="18"/>
      <x:c r="PG14" s="18"/>
      <x:c r="PH14" s="18"/>
      <x:c r="PI14" s="18"/>
      <x:c r="PJ14" s="18"/>
      <x:c r="PK14" s="18"/>
      <x:c r="PL14" s="18"/>
      <x:c r="PM14" s="18"/>
      <x:c r="PN14" s="18"/>
      <x:c r="PO14" s="18"/>
      <x:c r="PP14" s="18"/>
      <x:c r="PQ14" s="18"/>
      <x:c r="PR14" s="18"/>
      <x:c r="PS14" s="18"/>
      <x:c r="PT14" s="18"/>
      <x:c r="PU14" s="18"/>
      <x:c r="PV14" s="18"/>
      <x:c r="PW14" s="18"/>
      <x:c r="PX14" s="18"/>
      <x:c r="PY14" s="18"/>
      <x:c r="PZ14" s="18"/>
      <x:c r="QA14" s="18"/>
      <x:c r="QB14" s="18"/>
      <x:c r="QC14" s="18"/>
      <x:c r="QD14" s="18"/>
      <x:c r="QE14" s="18"/>
      <x:c r="QF14" s="18"/>
      <x:c r="QG14" s="18"/>
      <x:c r="QH14" s="18"/>
      <x:c r="QI14" s="18"/>
      <x:c r="QJ14" s="18"/>
      <x:c r="QK14" s="18"/>
      <x:c r="QL14" s="18"/>
      <x:c r="QM14" s="18"/>
      <x:c r="QN14" s="18"/>
      <x:c r="QO14" s="18"/>
      <x:c r="QP14" s="18"/>
      <x:c r="QQ14" s="18"/>
      <x:c r="QR14" s="18"/>
      <x:c r="QS14" s="18"/>
      <x:c r="QT14" s="18"/>
      <x:c r="QU14" s="18"/>
      <x:c r="QV14" s="18"/>
      <x:c r="QW14" s="18"/>
      <x:c r="QX14" s="18"/>
      <x:c r="QY14" s="18"/>
      <x:c r="QZ14" s="18"/>
      <x:c r="RA14" s="18"/>
      <x:c r="RB14" s="18"/>
      <x:c r="RC14" s="18"/>
      <x:c r="RD14" s="18"/>
      <x:c r="RE14" s="18"/>
      <x:c r="RF14" s="18"/>
      <x:c r="RG14" s="18"/>
      <x:c r="RH14" s="18"/>
      <x:c r="RI14" s="18"/>
      <x:c r="RJ14" s="18"/>
      <x:c r="RK14" s="18"/>
      <x:c r="RL14" s="18"/>
      <x:c r="RM14" s="18"/>
      <x:c r="RN14" s="18"/>
      <x:c r="RO14" s="18"/>
      <x:c r="RP14" s="18"/>
      <x:c r="RQ14" s="18"/>
      <x:c r="RR14" s="18"/>
      <x:c r="RS14" s="18"/>
      <x:c r="RT14" s="18"/>
      <x:c r="RU14" s="18"/>
      <x:c r="RV14" s="18"/>
      <x:c r="RW14" s="18"/>
      <x:c r="RX14" s="18"/>
      <x:c r="RY14" s="18"/>
      <x:c r="RZ14" s="18"/>
      <x:c r="SA14" s="18"/>
      <x:c r="SB14" s="18"/>
      <x:c r="SC14" s="18"/>
      <x:c r="SD14" s="18"/>
      <x:c r="SE14" s="18"/>
      <x:c r="SF14" s="18"/>
      <x:c r="SG14" s="18"/>
      <x:c r="SH14" s="18"/>
      <x:c r="SI14" s="18"/>
      <x:c r="SJ14" s="18"/>
      <x:c r="SK14" s="18"/>
      <x:c r="SL14" s="18"/>
      <x:c r="SM14" s="18"/>
      <x:c r="SN14" s="18"/>
      <x:c r="SO14" s="18"/>
      <x:c r="SP14" s="18"/>
      <x:c r="SQ14" s="18"/>
      <x:c r="SR14" s="18"/>
      <x:c r="SS14" s="18"/>
      <x:c r="ST14" s="18"/>
      <x:c r="SU14" s="18"/>
      <x:c r="SV14" s="18"/>
      <x:c r="SW14" s="18"/>
      <x:c r="SX14" s="18"/>
      <x:c r="SY14" s="18"/>
      <x:c r="SZ14" s="18"/>
      <x:c r="TA14" s="18"/>
      <x:c r="TB14" s="18"/>
      <x:c r="TC14" s="18"/>
      <x:c r="TD14" s="18"/>
      <x:c r="TE14" s="18"/>
      <x:c r="TF14" s="18"/>
      <x:c r="TG14" s="18"/>
      <x:c r="TH14" s="18"/>
      <x:c r="TI14" s="18"/>
      <x:c r="TJ14" s="18"/>
      <x:c r="TK14" s="18"/>
      <x:c r="TL14" s="18"/>
      <x:c r="TM14" s="18"/>
      <x:c r="TN14" s="18"/>
      <x:c r="TO14" s="18"/>
      <x:c r="TP14" s="18"/>
      <x:c r="TQ14" s="18"/>
      <x:c r="TR14" s="18"/>
      <x:c r="TS14" s="18"/>
      <x:c r="TT14" s="18"/>
      <x:c r="TU14" s="18"/>
      <x:c r="TV14" s="18"/>
      <x:c r="TW14" s="18"/>
      <x:c r="TX14" s="18"/>
      <x:c r="TY14" s="18"/>
      <x:c r="TZ14" s="18"/>
      <x:c r="UA14" s="18"/>
      <x:c r="UB14" s="18"/>
      <x:c r="UC14" s="18"/>
      <x:c r="UD14" s="18"/>
      <x:c r="UE14" s="18"/>
      <x:c r="UF14" s="18"/>
      <x:c r="UG14" s="18"/>
      <x:c r="UH14" s="18"/>
      <x:c r="UI14" s="18"/>
      <x:c r="UJ14" s="18"/>
      <x:c r="UK14" s="18"/>
      <x:c r="UL14" s="18"/>
      <x:c r="UM14" s="18"/>
      <x:c r="UN14" s="18"/>
      <x:c r="UO14" s="18"/>
      <x:c r="UP14" s="18"/>
      <x:c r="UQ14" s="18"/>
      <x:c r="UR14" s="18"/>
      <x:c r="US14" s="18"/>
      <x:c r="UT14" s="18"/>
      <x:c r="UU14" s="18"/>
      <x:c r="UV14" s="18"/>
      <x:c r="UW14" s="18"/>
      <x:c r="UX14" s="18"/>
      <x:c r="UY14" s="18"/>
      <x:c r="UZ14" s="18"/>
      <x:c r="VA14" s="18"/>
      <x:c r="VB14" s="18"/>
      <x:c r="VC14" s="18"/>
      <x:c r="VD14" s="18"/>
      <x:c r="VE14" s="18"/>
      <x:c r="VF14" s="18"/>
      <x:c r="VG14" s="18"/>
      <x:c r="VH14" s="18"/>
      <x:c r="VI14" s="18"/>
      <x:c r="VJ14" s="18"/>
      <x:c r="VK14" s="18"/>
      <x:c r="VL14" s="18"/>
      <x:c r="VM14" s="18"/>
      <x:c r="VN14" s="18"/>
      <x:c r="VO14" s="18"/>
      <x:c r="VP14" s="18"/>
      <x:c r="VQ14" s="18"/>
      <x:c r="VR14" s="18"/>
      <x:c r="VS14" s="18"/>
      <x:c r="VT14" s="18"/>
      <x:c r="VU14" s="18"/>
      <x:c r="VV14" s="18"/>
      <x:c r="VW14" s="18"/>
      <x:c r="VX14" s="18"/>
      <x:c r="VY14" s="18"/>
      <x:c r="VZ14" s="18"/>
      <x:c r="WA14" s="18"/>
      <x:c r="WB14" s="18"/>
      <x:c r="WC14" s="18"/>
      <x:c r="WD14" s="18"/>
      <x:c r="WE14" s="18"/>
      <x:c r="WF14" s="18"/>
      <x:c r="WG14" s="18"/>
      <x:c r="WH14" s="18"/>
      <x:c r="WI14" s="18"/>
      <x:c r="WJ14" s="18"/>
      <x:c r="WK14" s="18"/>
      <x:c r="WL14" s="18"/>
      <x:c r="WM14" s="18"/>
      <x:c r="WN14" s="18"/>
      <x:c r="WO14" s="18"/>
      <x:c r="WP14" s="18"/>
      <x:c r="WQ14" s="18"/>
      <x:c r="WR14" s="18"/>
      <x:c r="WS14" s="18"/>
      <x:c r="WT14" s="18"/>
      <x:c r="WU14" s="18"/>
      <x:c r="WV14" s="18"/>
      <x:c r="WW14" s="18"/>
      <x:c r="WX14" s="18"/>
      <x:c r="WY14" s="18"/>
      <x:c r="WZ14" s="18"/>
      <x:c r="XA14" s="18"/>
      <x:c r="XB14" s="18"/>
      <x:c r="XC14" s="18"/>
      <x:c r="XD14" s="18"/>
      <x:c r="XE14" s="18"/>
      <x:c r="XF14" s="18"/>
      <x:c r="XG14" s="18"/>
      <x:c r="XH14" s="18"/>
      <x:c r="XI14" s="18"/>
      <x:c r="XJ14" s="18"/>
      <x:c r="XK14" s="18"/>
      <x:c r="XL14" s="18"/>
      <x:c r="XM14" s="18"/>
      <x:c r="XN14" s="18"/>
      <x:c r="XO14" s="18"/>
      <x:c r="XP14" s="18"/>
      <x:c r="XQ14" s="18"/>
      <x:c r="XR14" s="18"/>
      <x:c r="XS14" s="18"/>
      <x:c r="XT14" s="18"/>
      <x:c r="XU14" s="18"/>
      <x:c r="XV14" s="18"/>
      <x:c r="XW14" s="18"/>
      <x:c r="XX14" s="18"/>
      <x:c r="XY14" s="18"/>
      <x:c r="XZ14" s="18"/>
      <x:c r="YA14" s="18"/>
      <x:c r="YB14" s="18"/>
      <x:c r="YC14" s="18"/>
      <x:c r="YD14" s="18"/>
      <x:c r="YE14" s="18"/>
      <x:c r="YF14" s="18"/>
      <x:c r="YG14" s="18"/>
      <x:c r="YH14" s="18"/>
      <x:c r="YI14" s="18"/>
      <x:c r="YJ14" s="18"/>
      <x:c r="YK14" s="18"/>
      <x:c r="YL14" s="18"/>
      <x:c r="YM14" s="18"/>
      <x:c r="YN14" s="18"/>
      <x:c r="YO14" s="18"/>
      <x:c r="YP14" s="18"/>
      <x:c r="YQ14" s="18"/>
      <x:c r="YR14" s="18"/>
      <x:c r="YS14" s="18"/>
      <x:c r="YT14" s="18"/>
      <x:c r="YU14" s="18"/>
      <x:c r="YV14" s="18"/>
      <x:c r="YW14" s="18"/>
      <x:c r="YX14" s="18"/>
      <x:c r="YY14" s="18"/>
      <x:c r="YZ14" s="18"/>
      <x:c r="ZA14" s="18"/>
      <x:c r="ZB14" s="18"/>
      <x:c r="ZC14" s="18"/>
      <x:c r="ZD14" s="18"/>
      <x:c r="ZE14" s="18"/>
      <x:c r="ZF14" s="18"/>
      <x:c r="ZG14" s="18"/>
      <x:c r="ZH14" s="18"/>
      <x:c r="ZI14" s="18"/>
      <x:c r="ZJ14" s="18"/>
      <x:c r="ZK14" s="18"/>
      <x:c r="ZL14" s="18"/>
      <x:c r="ZM14" s="18"/>
      <x:c r="ZN14" s="18"/>
      <x:c r="ZO14" s="18"/>
      <x:c r="ZP14" s="18"/>
      <x:c r="ZQ14" s="18"/>
      <x:c r="ZR14" s="18"/>
      <x:c r="ZS14" s="18"/>
      <x:c r="ZT14" s="18"/>
      <x:c r="ZU14" s="18"/>
      <x:c r="ZV14" s="18"/>
      <x:c r="ZW14" s="18"/>
      <x:c r="ZX14" s="18"/>
      <x:c r="ZY14" s="18"/>
      <x:c r="ZZ14" s="18"/>
      <x:c r="AAA14" s="18"/>
      <x:c r="AAB14" s="18"/>
      <x:c r="AAC14" s="18"/>
      <x:c r="AAD14" s="18"/>
      <x:c r="AAE14" s="18"/>
      <x:c r="AAF14" s="18"/>
      <x:c r="AAG14" s="18"/>
      <x:c r="AAH14" s="18"/>
      <x:c r="AAI14" s="18"/>
      <x:c r="AAJ14" s="18"/>
      <x:c r="AAK14" s="18"/>
      <x:c r="AAL14" s="18"/>
      <x:c r="AAM14" s="18"/>
      <x:c r="AAN14" s="18"/>
      <x:c r="AAO14" s="18"/>
      <x:c r="AAP14" s="18"/>
      <x:c r="AAQ14" s="18"/>
      <x:c r="AAR14" s="18"/>
      <x:c r="AAS14" s="18"/>
      <x:c r="AAT14" s="18"/>
      <x:c r="AAU14" s="18"/>
      <x:c r="AAV14" s="18"/>
      <x:c r="AAW14" s="18"/>
      <x:c r="AAX14" s="18"/>
      <x:c r="AAY14" s="18"/>
      <x:c r="AAZ14" s="18"/>
      <x:c r="ABA14" s="18"/>
      <x:c r="ABB14" s="18"/>
      <x:c r="ABC14" s="18"/>
      <x:c r="ABD14" s="18"/>
      <x:c r="ABE14" s="18"/>
      <x:c r="ABF14" s="18"/>
      <x:c r="ABG14" s="18"/>
      <x:c r="ABH14" s="18"/>
      <x:c r="ABI14" s="18"/>
      <x:c r="ABJ14" s="18"/>
      <x:c r="ABK14" s="18"/>
      <x:c r="ABL14" s="18"/>
      <x:c r="ABM14" s="18"/>
      <x:c r="ABN14" s="18"/>
      <x:c r="ABO14" s="18"/>
      <x:c r="ABP14" s="18"/>
      <x:c r="ABQ14" s="18"/>
      <x:c r="ABR14" s="18"/>
      <x:c r="ABS14" s="18"/>
      <x:c r="ABT14" s="18"/>
      <x:c r="ABU14" s="18"/>
      <x:c r="ABV14" s="18"/>
      <x:c r="ABW14" s="18"/>
      <x:c r="ABX14" s="18"/>
      <x:c r="ABY14" s="18"/>
      <x:c r="ABZ14" s="18"/>
      <x:c r="ACA14" s="18"/>
      <x:c r="ACB14" s="18"/>
      <x:c r="ACC14" s="18"/>
      <x:c r="ACD14" s="18"/>
      <x:c r="ACE14" s="18"/>
      <x:c r="ACF14" s="18"/>
      <x:c r="ACG14" s="18"/>
      <x:c r="ACH14" s="18"/>
      <x:c r="ACI14" s="18"/>
      <x:c r="ACJ14" s="18"/>
      <x:c r="ACK14" s="18"/>
      <x:c r="ACL14" s="18"/>
      <x:c r="ACM14" s="18"/>
      <x:c r="ACN14" s="18"/>
      <x:c r="ACO14" s="18"/>
      <x:c r="ACP14" s="18"/>
      <x:c r="ACQ14" s="18"/>
      <x:c r="ACR14" s="18"/>
      <x:c r="ACS14" s="18"/>
      <x:c r="ACT14" s="18"/>
      <x:c r="ACU14" s="18"/>
      <x:c r="ACV14" s="18"/>
      <x:c r="ACW14" s="18"/>
      <x:c r="ACX14" s="18"/>
      <x:c r="ACY14" s="18"/>
      <x:c r="ACZ14" s="18"/>
      <x:c r="ADA14" s="18"/>
      <x:c r="ADB14" s="18"/>
      <x:c r="ADC14" s="18"/>
      <x:c r="ADD14" s="18"/>
      <x:c r="ADE14" s="18"/>
      <x:c r="ADF14" s="18"/>
      <x:c r="ADG14" s="18"/>
      <x:c r="ADH14" s="18"/>
      <x:c r="ADI14" s="18"/>
      <x:c r="ADJ14" s="18"/>
      <x:c r="ADK14" s="18"/>
      <x:c r="ADL14" s="18"/>
      <x:c r="ADM14" s="18"/>
      <x:c r="ADN14" s="18"/>
      <x:c r="ADO14" s="18"/>
      <x:c r="ADP14" s="18"/>
      <x:c r="ADQ14" s="18"/>
      <x:c r="ADR14" s="18"/>
      <x:c r="ADS14" s="18"/>
      <x:c r="ADT14" s="18"/>
      <x:c r="ADU14" s="18"/>
      <x:c r="ADV14" s="18"/>
      <x:c r="ADW14" s="18"/>
      <x:c r="ADX14" s="18"/>
      <x:c r="ADY14" s="18"/>
      <x:c r="ADZ14" s="18"/>
      <x:c r="AEA14" s="18"/>
      <x:c r="AEB14" s="18"/>
      <x:c r="AEC14" s="18"/>
      <x:c r="AED14" s="18"/>
      <x:c r="AEE14" s="18"/>
      <x:c r="AEF14" s="18"/>
      <x:c r="AEG14" s="18"/>
      <x:c r="AEH14" s="18"/>
      <x:c r="AEI14" s="18"/>
      <x:c r="AEJ14" s="18"/>
      <x:c r="AEK14" s="18"/>
      <x:c r="AEL14" s="18"/>
      <x:c r="AEM14" s="18"/>
      <x:c r="AEN14" s="18"/>
      <x:c r="AEO14" s="18"/>
      <x:c r="AEP14" s="18"/>
      <x:c r="AEQ14" s="18"/>
      <x:c r="AER14" s="18"/>
      <x:c r="AES14" s="18"/>
      <x:c r="AET14" s="18"/>
      <x:c r="AEU14" s="18"/>
      <x:c r="AEV14" s="18"/>
      <x:c r="AEW14" s="18"/>
      <x:c r="AEX14" s="18"/>
      <x:c r="AEY14" s="18"/>
      <x:c r="AEZ14" s="18"/>
      <x:c r="AFA14" s="18"/>
      <x:c r="AFB14" s="18"/>
      <x:c r="AFC14" s="18"/>
      <x:c r="AFD14" s="18"/>
      <x:c r="AFE14" s="18"/>
      <x:c r="AFF14" s="18"/>
      <x:c r="AFG14" s="18"/>
      <x:c r="AFH14" s="18"/>
      <x:c r="AFI14" s="18"/>
      <x:c r="AFJ14" s="18"/>
      <x:c r="AFK14" s="18"/>
      <x:c r="AFL14" s="18"/>
      <x:c r="AFM14" s="18"/>
      <x:c r="AFN14" s="18"/>
      <x:c r="AFO14" s="18"/>
      <x:c r="AFP14" s="18"/>
      <x:c r="AFQ14" s="18"/>
      <x:c r="AFR14" s="18"/>
      <x:c r="AFS14" s="18"/>
      <x:c r="AFT14" s="18"/>
      <x:c r="AFU14" s="18"/>
      <x:c r="AFV14" s="18"/>
      <x:c r="AFW14" s="18"/>
      <x:c r="AFX14" s="18"/>
      <x:c r="AFY14" s="18"/>
      <x:c r="AFZ14" s="18"/>
      <x:c r="AGA14" s="18"/>
      <x:c r="AGB14" s="18"/>
      <x:c r="AGC14" s="18"/>
      <x:c r="AGD14" s="18"/>
      <x:c r="AGE14" s="18"/>
      <x:c r="AGF14" s="18"/>
      <x:c r="AGG14" s="18"/>
      <x:c r="AGH14" s="18"/>
      <x:c r="AGI14" s="18"/>
      <x:c r="AGJ14" s="18"/>
      <x:c r="AGK14" s="18"/>
      <x:c r="AGL14" s="18"/>
      <x:c r="AGM14" s="18"/>
      <x:c r="AGN14" s="18"/>
      <x:c r="AGO14" s="18"/>
      <x:c r="AGP14" s="18"/>
      <x:c r="AGQ14" s="18"/>
      <x:c r="AGR14" s="18"/>
      <x:c r="AGS14" s="18"/>
      <x:c r="AGT14" s="18"/>
      <x:c r="AGU14" s="18"/>
      <x:c r="AGV14" s="18"/>
      <x:c r="AGW14" s="18"/>
      <x:c r="AGX14" s="18"/>
      <x:c r="AGY14" s="18"/>
      <x:c r="AGZ14" s="18"/>
      <x:c r="AHA14" s="18"/>
      <x:c r="AHB14" s="18"/>
      <x:c r="AHC14" s="18"/>
      <x:c r="AHD14" s="18"/>
      <x:c r="AHE14" s="18"/>
      <x:c r="AHF14" s="18"/>
      <x:c r="AHG14" s="18"/>
      <x:c r="AHH14" s="18"/>
      <x:c r="AHI14" s="18"/>
      <x:c r="AHJ14" s="18"/>
      <x:c r="AHK14" s="18"/>
      <x:c r="AHL14" s="18"/>
      <x:c r="AHM14" s="18"/>
      <x:c r="AHN14" s="18"/>
      <x:c r="AHO14" s="18"/>
      <x:c r="AHP14" s="18"/>
      <x:c r="AHQ14" s="18"/>
      <x:c r="AHR14" s="18"/>
      <x:c r="AHS14" s="18"/>
      <x:c r="AHT14" s="18"/>
      <x:c r="AHU14" s="18"/>
      <x:c r="AHV14" s="18"/>
      <x:c r="AHW14" s="18"/>
      <x:c r="AHX14" s="18"/>
      <x:c r="AHY14" s="18"/>
      <x:c r="AHZ14" s="18"/>
      <x:c r="AIA14" s="18"/>
      <x:c r="AIB14" s="18"/>
      <x:c r="AIC14" s="18"/>
      <x:c r="AID14" s="18"/>
      <x:c r="AIE14" s="18"/>
      <x:c r="AIF14" s="18"/>
      <x:c r="AIG14" s="18"/>
      <x:c r="AIH14" s="18"/>
      <x:c r="AII14" s="18"/>
      <x:c r="AIJ14" s="18"/>
      <x:c r="AIK14" s="18"/>
      <x:c r="AIL14" s="18"/>
      <x:c r="AIM14" s="18"/>
      <x:c r="AIN14" s="18"/>
      <x:c r="AIO14" s="18"/>
      <x:c r="AIP14" s="18"/>
      <x:c r="AIQ14" s="18"/>
      <x:c r="AIR14" s="18"/>
      <x:c r="AIS14" s="18"/>
      <x:c r="AIT14" s="18"/>
      <x:c r="AIU14" s="18"/>
      <x:c r="AIV14" s="18"/>
      <x:c r="AIW14" s="18"/>
      <x:c r="AIX14" s="18"/>
      <x:c r="AIY14" s="18"/>
      <x:c r="AIZ14" s="18"/>
      <x:c r="AJA14" s="18"/>
      <x:c r="AJB14" s="18"/>
      <x:c r="AJC14" s="18"/>
      <x:c r="AJD14" s="18"/>
      <x:c r="AJE14" s="18"/>
      <x:c r="AJF14" s="18"/>
      <x:c r="AJG14" s="18"/>
      <x:c r="AJH14" s="18"/>
      <x:c r="AJI14" s="18"/>
      <x:c r="AJJ14" s="18"/>
      <x:c r="AJK14" s="18"/>
      <x:c r="AJL14" s="18"/>
      <x:c r="AJM14" s="18"/>
      <x:c r="AJN14" s="18"/>
      <x:c r="AJO14" s="18"/>
      <x:c r="AJP14" s="18"/>
      <x:c r="AJQ14" s="18"/>
      <x:c r="AJR14" s="18"/>
      <x:c r="AJS14" s="18"/>
      <x:c r="AJT14" s="18"/>
      <x:c r="AJU14" s="18"/>
      <x:c r="AJV14" s="18"/>
      <x:c r="AJW14" s="18"/>
      <x:c r="AJX14" s="18"/>
      <x:c r="AJY14" s="18"/>
      <x:c r="AJZ14" s="18"/>
      <x:c r="AKA14" s="18"/>
      <x:c r="AKB14" s="18"/>
      <x:c r="AKC14" s="18"/>
      <x:c r="AKD14" s="18"/>
      <x:c r="AKE14" s="18"/>
      <x:c r="AKF14" s="18"/>
      <x:c r="AKG14" s="18"/>
      <x:c r="AKH14" s="18"/>
      <x:c r="AKI14" s="18"/>
      <x:c r="AKJ14" s="18"/>
      <x:c r="AKK14" s="18"/>
      <x:c r="AKL14" s="18"/>
      <x:c r="AKM14" s="18"/>
      <x:c r="AKN14" s="18"/>
      <x:c r="AKO14" s="18"/>
      <x:c r="AKP14" s="18"/>
      <x:c r="AKQ14" s="18"/>
      <x:c r="AKR14" s="18"/>
      <x:c r="AKS14" s="18"/>
      <x:c r="AKT14" s="18"/>
      <x:c r="AKU14" s="18"/>
      <x:c r="AKV14" s="18"/>
      <x:c r="AKW14" s="18"/>
      <x:c r="AKX14" s="18"/>
      <x:c r="AKY14" s="18"/>
      <x:c r="AKZ14" s="18"/>
      <x:c r="ALA14" s="18"/>
      <x:c r="ALB14" s="18"/>
      <x:c r="ALC14" s="18"/>
      <x:c r="ALD14" s="18"/>
      <x:c r="ALE14" s="18"/>
      <x:c r="ALF14" s="18"/>
      <x:c r="ALG14" s="18"/>
      <x:c r="ALH14" s="18"/>
      <x:c r="ALI14" s="18"/>
      <x:c r="ALJ14" s="18"/>
      <x:c r="ALK14" s="18"/>
      <x:c r="ALL14" s="18"/>
      <x:c r="ALM14" s="18"/>
      <x:c r="ALN14" s="18"/>
      <x:c r="ALO14" s="18"/>
      <x:c r="ALP14" s="18"/>
      <x:c r="ALQ14" s="18"/>
      <x:c r="ALR14" s="18"/>
      <x:c r="ALS14" s="18"/>
      <x:c r="ALT14" s="18"/>
      <x:c r="ALU14" s="18"/>
      <x:c r="ALV14" s="18"/>
      <x:c r="ALW14" s="18"/>
      <x:c r="ALX14" s="18"/>
      <x:c r="ALY14" s="18"/>
      <x:c r="ALZ14" s="18"/>
      <x:c r="AMA14" s="18"/>
      <x:c r="AMB14" s="18"/>
      <x:c r="AMC14" s="18"/>
      <x:c r="AMD14" s="18"/>
      <x:c r="AME14" s="18"/>
      <x:c r="AMF14" s="18"/>
      <x:c r="AMG14" s="18"/>
      <x:c r="AMH14" s="18"/>
      <x:c r="AMI14" s="18"/>
      <x:c r="AMJ14" s="18"/>
      <x:c r="AMK14" s="18"/>
      <x:c r="AML14" s="18"/>
      <x:c r="AMM14" s="18"/>
      <x:c r="AMN14" s="18"/>
      <x:c r="AMO14" s="18"/>
      <x:c r="AMP14" s="18"/>
      <x:c r="AMQ14" s="18"/>
      <x:c r="AMR14" s="18"/>
      <x:c r="AMS14" s="18"/>
    </x:row>
    <x:row r="15" spans="1:22" s="145" customFormat="1">
      <x:c r="A15" s="147" t="s">
        <x:v>134</x:v>
      </x:c>
      <x:c r="B15" s="140"/>
      <x:c r="C15" s="148"/>
      <x:c r="J15" s="141"/>
      <x:c r="K15" s="142"/>
      <x:c r="L15" s="143"/>
      <x:c r="M15" s="142"/>
      <x:c r="N15" s="143"/>
      <x:c r="O15" s="142"/>
      <x:c r="P15" s="143"/>
      <x:c r="Q15" s="143"/>
      <x:c r="R15" s="143"/>
      <x:c r="S15" s="142"/>
      <x:c r="T15" s="143"/>
      <x:c r="U15" s="142"/>
      <x:c r="V15" s="144"/>
    </x:row>
    <x:row r="16" spans="1:22" s="146" customFormat="1" ht="46.5" customHeight="1">
      <x:c r="A16" s="134" t="s">
        <x:v>37</x:v>
      </x:c>
      <x:c r="B16" s="134" t="s">
        <x:v>174</x:v>
      </x:c>
      <x:c r="C16" s="156">
        <x:v>8226</x:v>
      </x:c>
      <x:c r="D16" s="156">
        <x:v>360</x:v>
      </x:c>
      <x:c r="E16" s="156">
        <x:v>2575</x:v>
      </x:c>
      <x:c r="F16" s="156">
        <x:v>0</x:v>
      </x:c>
      <x:c r="G16" s="156">
        <x:v>0</x:v>
      </x:c>
      <x:c r="H16" s="156">
        <x:v>0</x:v>
      </x:c>
      <x:c r="I16" s="157" t="s">
        <x:v>0</x:v>
      </x:c>
      <x:c r="J16" s="19" t="s">
        <x:v>72</x:v>
      </x:c>
      <x:c r="K16" s="150">
        <x:v>5</x:v>
      </x:c>
      <x:c r="L16" s="152">
        <x:f>20+C16/400</x:f>
        <x:v>40.564999999999998</x:v>
      </x:c>
      <x:c r="M16" s="155">
        <x:v>41</x:v>
      </x:c>
      <x:c r="N16" s="152"/>
      <x:c r="O16" s="154">
        <x:v>2</x:v>
      </x:c>
      <x:c r="P16" s="153">
        <x:f>F16*G16/5</x:f>
        <x:v>0</x:v>
      </x:c>
      <x:c r="Q16" s="153">
        <x:f>H16/12</x:f>
        <x:v>0</x:v>
      </x:c>
      <x:c r="R16" s="152">
        <x:f>(Q16-P14)/P14</x:f>
        <x:v>-1</x:v>
      </x:c>
      <x:c r="S16" s="154">
        <x:v>0</x:v>
      </x:c>
      <x:c r="T16" s="152">
        <x:f>D16/70</x:f>
        <x:v>5.1428571428571432</x:v>
      </x:c>
      <x:c r="U16" s="151">
        <x:v>5</x:v>
      </x:c>
      <x:c r="V16" s="158" t="s">
        <x:v>71</x:v>
      </x:c>
    </x:row>
    <x:row r="17" spans="1:1033" customFormat="1">
      <x:c r="A17" s="18"/>
      <x:c r="B17" s="18"/>
      <x:c r="C17" s="18"/>
      <x:c r="D17" s="18"/>
      <x:c r="E17" s="18"/>
      <x:c r="F17" s="18"/>
      <x:c r="G17" s="18"/>
      <x:c r="H17" s="18"/>
      <x:c r="I17" s="18"/>
      <x:c r="J17" s="18"/>
      <x:c r="K17" s="20"/>
      <x:c r="L17" s="20"/>
      <x:c r="M17" s="20"/>
      <x:c r="N17" s="20"/>
      <x:c r="O17" s="20"/>
      <x:c r="P17" s="20"/>
      <x:c r="Q17" s="20"/>
      <x:c r="R17" s="20"/>
      <x:c r="S17" s="20"/>
      <x:c r="T17" s="20"/>
      <x:c r="U17" s="20"/>
      <x:c r="V17" s="21"/>
      <x:c r="W17" s="18"/>
      <x:c r="X17" s="18"/>
      <x:c r="Z17" s="18"/>
      <x:c r="AA17" s="18"/>
      <x:c r="AB17" s="18"/>
      <x:c r="AC17" s="18"/>
      <x:c r="AD17" s="18"/>
      <x:c r="AE17" s="18"/>
      <x:c r="AF17" s="18"/>
      <x:c r="AG17" s="18"/>
      <x:c r="AH17" s="18"/>
      <x:c r="AI17" s="18"/>
      <x:c r="AJ17" s="18"/>
      <x:c r="AK17" s="18"/>
      <x:c r="AL17" s="18"/>
      <x:c r="AM17" s="18"/>
      <x:c r="AN17" s="18"/>
      <x:c r="AO17" s="18"/>
      <x:c r="AP17" s="18"/>
      <x:c r="AQ17" s="18"/>
      <x:c r="AR17" s="18"/>
      <x:c r="AS17" s="18"/>
      <x:c r="AT17" s="18"/>
      <x:c r="AU17" s="18"/>
      <x:c r="AV17" s="18"/>
      <x:c r="AW17" s="18"/>
      <x:c r="AX17" s="18"/>
      <x:c r="AY17" s="18"/>
      <x:c r="AZ17" s="18"/>
      <x:c r="BA17" s="18"/>
      <x:c r="BB17" s="18"/>
      <x:c r="BC17" s="18"/>
      <x:c r="BD17" s="18"/>
      <x:c r="BE17" s="18"/>
      <x:c r="BF17" s="18"/>
      <x:c r="BG17" s="18"/>
      <x:c r="BH17" s="18"/>
      <x:c r="BI17" s="18"/>
      <x:c r="BJ17" s="18"/>
      <x:c r="BK17" s="18"/>
      <x:c r="BL17" s="18"/>
      <x:c r="BM17" s="18"/>
      <x:c r="BN17" s="18"/>
      <x:c r="BO17" s="18"/>
      <x:c r="BP17" s="18"/>
      <x:c r="BQ17" s="18"/>
      <x:c r="BR17" s="18"/>
      <x:c r="BS17" s="18"/>
      <x:c r="BT17" s="18"/>
      <x:c r="BU17" s="18"/>
      <x:c r="BV17" s="18"/>
      <x:c r="BW17" s="18"/>
      <x:c r="BX17" s="18"/>
      <x:c r="BY17" s="18"/>
      <x:c r="BZ17" s="18"/>
      <x:c r="CA17" s="18"/>
      <x:c r="CB17" s="18"/>
      <x:c r="CC17" s="18"/>
      <x:c r="CD17" s="18"/>
      <x:c r="CE17" s="18"/>
      <x:c r="CF17" s="18"/>
      <x:c r="CG17" s="18"/>
      <x:c r="CH17" s="18"/>
      <x:c r="CI17" s="18"/>
      <x:c r="CJ17" s="18"/>
      <x:c r="CK17" s="18"/>
      <x:c r="CL17" s="18"/>
      <x:c r="CM17" s="18"/>
      <x:c r="CN17" s="18"/>
      <x:c r="CO17" s="18"/>
      <x:c r="CP17" s="18"/>
      <x:c r="CQ17" s="18"/>
      <x:c r="CR17" s="18"/>
      <x:c r="CS17" s="18"/>
      <x:c r="CT17" s="18"/>
      <x:c r="CU17" s="18"/>
      <x:c r="CV17" s="18"/>
      <x:c r="CW17" s="18"/>
      <x:c r="CX17" s="18"/>
      <x:c r="CY17" s="18"/>
      <x:c r="CZ17" s="18"/>
      <x:c r="DA17" s="18"/>
      <x:c r="DB17" s="18"/>
      <x:c r="DC17" s="18"/>
      <x:c r="DD17" s="18"/>
      <x:c r="DE17" s="18"/>
      <x:c r="DF17" s="18"/>
      <x:c r="DG17" s="18"/>
      <x:c r="DH17" s="18"/>
      <x:c r="DI17" s="18"/>
      <x:c r="DJ17" s="18"/>
      <x:c r="DK17" s="18"/>
      <x:c r="DL17" s="18"/>
      <x:c r="DM17" s="18"/>
      <x:c r="DN17" s="18"/>
      <x:c r="DO17" s="18"/>
      <x:c r="DP17" s="18"/>
      <x:c r="DQ17" s="18"/>
      <x:c r="DR17" s="18"/>
      <x:c r="DS17" s="18"/>
      <x:c r="DT17" s="18"/>
      <x:c r="DU17" s="18"/>
      <x:c r="DV17" s="18"/>
      <x:c r="DW17" s="18"/>
      <x:c r="DX17" s="18"/>
      <x:c r="DY17" s="18"/>
      <x:c r="DZ17" s="18"/>
      <x:c r="EA17" s="18"/>
      <x:c r="EB17" s="18"/>
      <x:c r="EC17" s="18"/>
      <x:c r="ED17" s="18"/>
      <x:c r="EE17" s="18"/>
      <x:c r="EF17" s="18"/>
      <x:c r="EG17" s="18"/>
      <x:c r="EH17" s="18"/>
      <x:c r="EI17" s="18"/>
      <x:c r="EJ17" s="18"/>
      <x:c r="EK17" s="18"/>
      <x:c r="EL17" s="18"/>
      <x:c r="EM17" s="18"/>
      <x:c r="EN17" s="18"/>
      <x:c r="EO17" s="18"/>
      <x:c r="EP17" s="18"/>
      <x:c r="EQ17" s="18"/>
      <x:c r="ER17" s="18"/>
      <x:c r="ES17" s="18"/>
      <x:c r="ET17" s="18"/>
      <x:c r="EU17" s="18"/>
      <x:c r="EV17" s="18"/>
      <x:c r="EW17" s="18"/>
      <x:c r="EX17" s="18"/>
      <x:c r="EY17" s="18"/>
      <x:c r="EZ17" s="18"/>
      <x:c r="FA17" s="18"/>
      <x:c r="FB17" s="18"/>
      <x:c r="FC17" s="18"/>
      <x:c r="FD17" s="18"/>
      <x:c r="FE17" s="18"/>
      <x:c r="FF17" s="18"/>
      <x:c r="FG17" s="18"/>
      <x:c r="FH17" s="18"/>
      <x:c r="FI17" s="18"/>
      <x:c r="FJ17" s="18"/>
      <x:c r="FK17" s="18"/>
      <x:c r="FL17" s="18"/>
      <x:c r="FM17" s="18"/>
      <x:c r="FN17" s="18"/>
      <x:c r="FO17" s="18"/>
      <x:c r="FP17" s="18"/>
      <x:c r="FQ17" s="18"/>
      <x:c r="FR17" s="18"/>
      <x:c r="FS17" s="18"/>
      <x:c r="FT17" s="18"/>
      <x:c r="FU17" s="18"/>
      <x:c r="FV17" s="18"/>
      <x:c r="FW17" s="18"/>
      <x:c r="FX17" s="18"/>
      <x:c r="FY17" s="18"/>
      <x:c r="FZ17" s="18"/>
      <x:c r="GA17" s="18"/>
      <x:c r="GB17" s="18"/>
      <x:c r="GC17" s="18"/>
      <x:c r="GD17" s="18"/>
      <x:c r="GE17" s="18"/>
      <x:c r="GF17" s="18"/>
      <x:c r="GG17" s="18"/>
      <x:c r="GH17" s="18"/>
      <x:c r="GI17" s="18"/>
      <x:c r="GJ17" s="18"/>
      <x:c r="GK17" s="18"/>
      <x:c r="GL17" s="18"/>
      <x:c r="GM17" s="18"/>
      <x:c r="GN17" s="18"/>
      <x:c r="GO17" s="18"/>
      <x:c r="GP17" s="18"/>
      <x:c r="GQ17" s="18"/>
      <x:c r="GR17" s="18"/>
      <x:c r="GS17" s="18"/>
      <x:c r="GT17" s="18"/>
      <x:c r="GU17" s="18"/>
      <x:c r="GV17" s="18"/>
      <x:c r="GW17" s="18"/>
      <x:c r="GX17" s="18"/>
      <x:c r="GY17" s="18"/>
      <x:c r="GZ17" s="18"/>
      <x:c r="HA17" s="18"/>
      <x:c r="HB17" s="18"/>
      <x:c r="HC17" s="18"/>
      <x:c r="HD17" s="18"/>
      <x:c r="HE17" s="18"/>
      <x:c r="HF17" s="18"/>
      <x:c r="HG17" s="18"/>
      <x:c r="HH17" s="18"/>
      <x:c r="HI17" s="18"/>
      <x:c r="HJ17" s="18"/>
      <x:c r="HK17" s="18"/>
      <x:c r="HL17" s="18"/>
      <x:c r="HM17" s="18"/>
      <x:c r="HN17" s="18"/>
      <x:c r="HO17" s="18"/>
      <x:c r="HP17" s="18"/>
      <x:c r="HQ17" s="18"/>
      <x:c r="HR17" s="18"/>
      <x:c r="HS17" s="18"/>
      <x:c r="HT17" s="18"/>
      <x:c r="HU17" s="18"/>
      <x:c r="HV17" s="18"/>
      <x:c r="HW17" s="18"/>
      <x:c r="HX17" s="18"/>
      <x:c r="HY17" s="18"/>
      <x:c r="HZ17" s="18"/>
      <x:c r="IA17" s="18"/>
      <x:c r="IB17" s="18"/>
      <x:c r="IC17" s="18"/>
      <x:c r="ID17" s="18"/>
      <x:c r="IE17" s="18"/>
      <x:c r="IF17" s="18"/>
      <x:c r="IG17" s="18"/>
      <x:c r="IH17" s="18"/>
      <x:c r="II17" s="18"/>
      <x:c r="IJ17" s="18"/>
      <x:c r="IK17" s="18"/>
      <x:c r="IL17" s="18"/>
      <x:c r="IM17" s="18"/>
      <x:c r="IN17" s="18"/>
      <x:c r="IO17" s="18"/>
      <x:c r="IP17" s="18"/>
      <x:c r="IQ17" s="18"/>
      <x:c r="IR17" s="18"/>
      <x:c r="IS17" s="18"/>
      <x:c r="IT17" s="18"/>
      <x:c r="IU17" s="18"/>
      <x:c r="IV17" s="18"/>
      <x:c r="IW17" s="18"/>
      <x:c r="IX17" s="18"/>
      <x:c r="IY17" s="18"/>
      <x:c r="IZ17" s="18"/>
      <x:c r="JA17" s="18"/>
      <x:c r="JB17" s="18"/>
      <x:c r="JC17" s="18"/>
      <x:c r="JD17" s="18"/>
      <x:c r="JE17" s="18"/>
      <x:c r="JF17" s="18"/>
      <x:c r="JG17" s="18"/>
      <x:c r="JH17" s="18"/>
      <x:c r="JI17" s="18"/>
      <x:c r="JJ17" s="18"/>
      <x:c r="JK17" s="18"/>
      <x:c r="JL17" s="18"/>
      <x:c r="JM17" s="18"/>
      <x:c r="JN17" s="18"/>
      <x:c r="JO17" s="18"/>
      <x:c r="JP17" s="18"/>
      <x:c r="JQ17" s="18"/>
      <x:c r="JR17" s="18"/>
      <x:c r="JS17" s="18"/>
      <x:c r="JT17" s="18"/>
      <x:c r="JU17" s="18"/>
      <x:c r="JV17" s="18"/>
      <x:c r="JW17" s="18"/>
      <x:c r="JX17" s="18"/>
      <x:c r="JY17" s="18"/>
      <x:c r="JZ17" s="18"/>
      <x:c r="KA17" s="18"/>
      <x:c r="KB17" s="18"/>
      <x:c r="KC17" s="18"/>
      <x:c r="KD17" s="18"/>
      <x:c r="KE17" s="18"/>
      <x:c r="KF17" s="18"/>
      <x:c r="KG17" s="18"/>
      <x:c r="KH17" s="18"/>
      <x:c r="KI17" s="18"/>
      <x:c r="KJ17" s="18"/>
      <x:c r="KK17" s="18"/>
      <x:c r="KL17" s="18"/>
      <x:c r="KM17" s="18"/>
      <x:c r="KN17" s="18"/>
      <x:c r="KO17" s="18"/>
      <x:c r="KP17" s="18"/>
      <x:c r="KQ17" s="18"/>
      <x:c r="KR17" s="18"/>
      <x:c r="KS17" s="18"/>
      <x:c r="KT17" s="18"/>
      <x:c r="KU17" s="18"/>
      <x:c r="KV17" s="18"/>
      <x:c r="KW17" s="18"/>
      <x:c r="KX17" s="18"/>
      <x:c r="KY17" s="18"/>
      <x:c r="KZ17" s="18"/>
      <x:c r="LA17" s="18"/>
      <x:c r="LB17" s="18"/>
      <x:c r="LC17" s="18"/>
      <x:c r="LD17" s="18"/>
      <x:c r="LE17" s="18"/>
      <x:c r="LF17" s="18"/>
      <x:c r="LG17" s="18"/>
      <x:c r="LH17" s="18"/>
      <x:c r="LI17" s="18"/>
      <x:c r="LJ17" s="18"/>
      <x:c r="LK17" s="18"/>
      <x:c r="LL17" s="18"/>
      <x:c r="LM17" s="18"/>
      <x:c r="LN17" s="18"/>
      <x:c r="LO17" s="18"/>
      <x:c r="LP17" s="18"/>
      <x:c r="LQ17" s="18"/>
      <x:c r="LR17" s="18"/>
      <x:c r="LS17" s="18"/>
      <x:c r="LT17" s="18"/>
      <x:c r="LU17" s="18"/>
      <x:c r="LV17" s="18"/>
      <x:c r="LW17" s="18"/>
      <x:c r="LX17" s="18"/>
      <x:c r="LY17" s="18"/>
      <x:c r="LZ17" s="18"/>
      <x:c r="MA17" s="18"/>
      <x:c r="MB17" s="18"/>
      <x:c r="MC17" s="18"/>
      <x:c r="MD17" s="18"/>
      <x:c r="ME17" s="18"/>
      <x:c r="MF17" s="18"/>
      <x:c r="MG17" s="18"/>
      <x:c r="MH17" s="18"/>
      <x:c r="MI17" s="18"/>
      <x:c r="MJ17" s="18"/>
      <x:c r="MK17" s="18"/>
      <x:c r="ML17" s="18"/>
      <x:c r="MM17" s="18"/>
      <x:c r="MN17" s="18"/>
      <x:c r="MO17" s="18"/>
      <x:c r="MP17" s="18"/>
      <x:c r="MQ17" s="18"/>
      <x:c r="MR17" s="18"/>
      <x:c r="MS17" s="18"/>
      <x:c r="MT17" s="18"/>
      <x:c r="MU17" s="18"/>
      <x:c r="MV17" s="18"/>
      <x:c r="MW17" s="18"/>
      <x:c r="MX17" s="18"/>
      <x:c r="MY17" s="18"/>
      <x:c r="MZ17" s="18"/>
      <x:c r="NA17" s="18"/>
      <x:c r="NB17" s="18"/>
      <x:c r="NC17" s="18"/>
      <x:c r="ND17" s="18"/>
      <x:c r="NE17" s="18"/>
      <x:c r="NF17" s="18"/>
      <x:c r="NG17" s="18"/>
      <x:c r="NH17" s="18"/>
      <x:c r="NI17" s="18"/>
      <x:c r="NJ17" s="18"/>
      <x:c r="NK17" s="18"/>
      <x:c r="NL17" s="18"/>
      <x:c r="NM17" s="18"/>
      <x:c r="NN17" s="18"/>
      <x:c r="NO17" s="18"/>
      <x:c r="NP17" s="18"/>
      <x:c r="NQ17" s="18"/>
      <x:c r="NR17" s="18"/>
      <x:c r="NS17" s="18"/>
      <x:c r="NT17" s="18"/>
      <x:c r="NU17" s="18"/>
      <x:c r="NV17" s="18"/>
      <x:c r="NW17" s="18"/>
      <x:c r="NX17" s="18"/>
      <x:c r="NY17" s="18"/>
      <x:c r="NZ17" s="18"/>
      <x:c r="OA17" s="18"/>
      <x:c r="OB17" s="18"/>
      <x:c r="OC17" s="18"/>
      <x:c r="OD17" s="18"/>
      <x:c r="OE17" s="18"/>
      <x:c r="OF17" s="18"/>
      <x:c r="OG17" s="18"/>
      <x:c r="OH17" s="18"/>
      <x:c r="OI17" s="18"/>
      <x:c r="OJ17" s="18"/>
      <x:c r="OK17" s="18"/>
      <x:c r="OL17" s="18"/>
      <x:c r="OM17" s="18"/>
      <x:c r="ON17" s="18"/>
      <x:c r="OO17" s="18"/>
      <x:c r="OP17" s="18"/>
      <x:c r="OQ17" s="18"/>
      <x:c r="OR17" s="18"/>
      <x:c r="OS17" s="18"/>
      <x:c r="OT17" s="18"/>
      <x:c r="OU17" s="18"/>
      <x:c r="OV17" s="18"/>
      <x:c r="OW17" s="18"/>
      <x:c r="OX17" s="18"/>
      <x:c r="OY17" s="18"/>
      <x:c r="OZ17" s="18"/>
      <x:c r="PA17" s="18"/>
      <x:c r="PB17" s="18"/>
      <x:c r="PC17" s="18"/>
      <x:c r="PD17" s="18"/>
      <x:c r="PE17" s="18"/>
      <x:c r="PF17" s="18"/>
      <x:c r="PG17" s="18"/>
      <x:c r="PH17" s="18"/>
      <x:c r="PI17" s="18"/>
      <x:c r="PJ17" s="18"/>
      <x:c r="PK17" s="18"/>
      <x:c r="PL17" s="18"/>
      <x:c r="PM17" s="18"/>
      <x:c r="PN17" s="18"/>
      <x:c r="PO17" s="18"/>
      <x:c r="PP17" s="18"/>
      <x:c r="PQ17" s="18"/>
      <x:c r="PR17" s="18"/>
      <x:c r="PS17" s="18"/>
      <x:c r="PT17" s="18"/>
      <x:c r="PU17" s="18"/>
      <x:c r="PV17" s="18"/>
      <x:c r="PW17" s="18"/>
      <x:c r="PX17" s="18"/>
      <x:c r="PY17" s="18"/>
      <x:c r="PZ17" s="18"/>
      <x:c r="QA17" s="18"/>
      <x:c r="QB17" s="18"/>
      <x:c r="QC17" s="18"/>
      <x:c r="QD17" s="18"/>
      <x:c r="QE17" s="18"/>
      <x:c r="QF17" s="18"/>
      <x:c r="QG17" s="18"/>
      <x:c r="QH17" s="18"/>
      <x:c r="QI17" s="18"/>
      <x:c r="QJ17" s="18"/>
      <x:c r="QK17" s="18"/>
      <x:c r="QL17" s="18"/>
      <x:c r="QM17" s="18"/>
      <x:c r="QN17" s="18"/>
      <x:c r="QO17" s="18"/>
      <x:c r="QP17" s="18"/>
      <x:c r="QQ17" s="18"/>
      <x:c r="QR17" s="18"/>
      <x:c r="QS17" s="18"/>
      <x:c r="QT17" s="18"/>
      <x:c r="QU17" s="18"/>
      <x:c r="QV17" s="18"/>
      <x:c r="QW17" s="18"/>
      <x:c r="QX17" s="18"/>
      <x:c r="QY17" s="18"/>
      <x:c r="QZ17" s="18"/>
      <x:c r="RA17" s="18"/>
      <x:c r="RB17" s="18"/>
      <x:c r="RC17" s="18"/>
      <x:c r="RD17" s="18"/>
      <x:c r="RE17" s="18"/>
      <x:c r="RF17" s="18"/>
      <x:c r="RG17" s="18"/>
      <x:c r="RH17" s="18"/>
      <x:c r="RI17" s="18"/>
      <x:c r="RJ17" s="18"/>
      <x:c r="RK17" s="18"/>
      <x:c r="RL17" s="18"/>
      <x:c r="RM17" s="18"/>
      <x:c r="RN17" s="18"/>
      <x:c r="RO17" s="18"/>
      <x:c r="RP17" s="18"/>
      <x:c r="RQ17" s="18"/>
      <x:c r="RR17" s="18"/>
      <x:c r="RS17" s="18"/>
      <x:c r="RT17" s="18"/>
      <x:c r="RU17" s="18"/>
      <x:c r="RV17" s="18"/>
      <x:c r="RW17" s="18"/>
      <x:c r="RX17" s="18"/>
      <x:c r="RY17" s="18"/>
      <x:c r="RZ17" s="18"/>
      <x:c r="SA17" s="18"/>
      <x:c r="SB17" s="18"/>
      <x:c r="SC17" s="18"/>
      <x:c r="SD17" s="18"/>
      <x:c r="SE17" s="18"/>
      <x:c r="SF17" s="18"/>
      <x:c r="SG17" s="18"/>
      <x:c r="SH17" s="18"/>
      <x:c r="SI17" s="18"/>
      <x:c r="SJ17" s="18"/>
      <x:c r="SK17" s="18"/>
      <x:c r="SL17" s="18"/>
      <x:c r="SM17" s="18"/>
      <x:c r="SN17" s="18"/>
      <x:c r="SO17" s="18"/>
      <x:c r="SP17" s="18"/>
      <x:c r="SQ17" s="18"/>
      <x:c r="SR17" s="18"/>
      <x:c r="SS17" s="18"/>
      <x:c r="ST17" s="18"/>
      <x:c r="SU17" s="18"/>
      <x:c r="SV17" s="18"/>
      <x:c r="SW17" s="18"/>
      <x:c r="SX17" s="18"/>
      <x:c r="SY17" s="18"/>
      <x:c r="SZ17" s="18"/>
      <x:c r="TA17" s="18"/>
      <x:c r="TB17" s="18"/>
      <x:c r="TC17" s="18"/>
      <x:c r="TD17" s="18"/>
      <x:c r="TE17" s="18"/>
      <x:c r="TF17" s="18"/>
      <x:c r="TG17" s="18"/>
      <x:c r="TH17" s="18"/>
      <x:c r="TI17" s="18"/>
      <x:c r="TJ17" s="18"/>
      <x:c r="TK17" s="18"/>
      <x:c r="TL17" s="18"/>
      <x:c r="TM17" s="18"/>
      <x:c r="TN17" s="18"/>
      <x:c r="TO17" s="18"/>
      <x:c r="TP17" s="18"/>
      <x:c r="TQ17" s="18"/>
      <x:c r="TR17" s="18"/>
      <x:c r="TS17" s="18"/>
      <x:c r="TT17" s="18"/>
      <x:c r="TU17" s="18"/>
      <x:c r="TV17" s="18"/>
      <x:c r="TW17" s="18"/>
      <x:c r="TX17" s="18"/>
      <x:c r="TY17" s="18"/>
      <x:c r="TZ17" s="18"/>
      <x:c r="UA17" s="18"/>
      <x:c r="UB17" s="18"/>
      <x:c r="UC17" s="18"/>
      <x:c r="UD17" s="18"/>
      <x:c r="UE17" s="18"/>
      <x:c r="UF17" s="18"/>
      <x:c r="UG17" s="18"/>
      <x:c r="UH17" s="18"/>
      <x:c r="UI17" s="18"/>
      <x:c r="UJ17" s="18"/>
      <x:c r="UK17" s="18"/>
      <x:c r="UL17" s="18"/>
      <x:c r="UM17" s="18"/>
      <x:c r="UN17" s="18"/>
      <x:c r="UO17" s="18"/>
      <x:c r="UP17" s="18"/>
      <x:c r="UQ17" s="18"/>
      <x:c r="UR17" s="18"/>
      <x:c r="US17" s="18"/>
      <x:c r="UT17" s="18"/>
      <x:c r="UU17" s="18"/>
      <x:c r="UV17" s="18"/>
      <x:c r="UW17" s="18"/>
      <x:c r="UX17" s="18"/>
      <x:c r="UY17" s="18"/>
      <x:c r="UZ17" s="18"/>
      <x:c r="VA17" s="18"/>
      <x:c r="VB17" s="18"/>
      <x:c r="VC17" s="18"/>
      <x:c r="VD17" s="18"/>
      <x:c r="VE17" s="18"/>
      <x:c r="VF17" s="18"/>
      <x:c r="VG17" s="18"/>
      <x:c r="VH17" s="18"/>
      <x:c r="VI17" s="18"/>
      <x:c r="VJ17" s="18"/>
      <x:c r="VK17" s="18"/>
      <x:c r="VL17" s="18"/>
      <x:c r="VM17" s="18"/>
      <x:c r="VN17" s="18"/>
      <x:c r="VO17" s="18"/>
      <x:c r="VP17" s="18"/>
      <x:c r="VQ17" s="18"/>
      <x:c r="VR17" s="18"/>
      <x:c r="VS17" s="18"/>
      <x:c r="VT17" s="18"/>
      <x:c r="VU17" s="18"/>
      <x:c r="VV17" s="18"/>
      <x:c r="VW17" s="18"/>
      <x:c r="VX17" s="18"/>
      <x:c r="VY17" s="18"/>
      <x:c r="VZ17" s="18"/>
      <x:c r="WA17" s="18"/>
      <x:c r="WB17" s="18"/>
      <x:c r="WC17" s="18"/>
      <x:c r="WD17" s="18"/>
      <x:c r="WE17" s="18"/>
      <x:c r="WF17" s="18"/>
      <x:c r="WG17" s="18"/>
      <x:c r="WH17" s="18"/>
      <x:c r="WI17" s="18"/>
      <x:c r="WJ17" s="18"/>
      <x:c r="WK17" s="18"/>
      <x:c r="WL17" s="18"/>
      <x:c r="WM17" s="18"/>
      <x:c r="WN17" s="18"/>
      <x:c r="WO17" s="18"/>
      <x:c r="WP17" s="18"/>
      <x:c r="WQ17" s="18"/>
      <x:c r="WR17" s="18"/>
      <x:c r="WS17" s="18"/>
      <x:c r="WT17" s="18"/>
      <x:c r="WU17" s="18"/>
      <x:c r="WV17" s="18"/>
      <x:c r="WW17" s="18"/>
      <x:c r="WX17" s="18"/>
      <x:c r="WY17" s="18"/>
      <x:c r="WZ17" s="18"/>
      <x:c r="XA17" s="18"/>
      <x:c r="XB17" s="18"/>
      <x:c r="XC17" s="18"/>
      <x:c r="XD17" s="18"/>
      <x:c r="XE17" s="18"/>
      <x:c r="XF17" s="18"/>
      <x:c r="XG17" s="18"/>
      <x:c r="XH17" s="18"/>
      <x:c r="XI17" s="18"/>
      <x:c r="XJ17" s="18"/>
      <x:c r="XK17" s="18"/>
      <x:c r="XL17" s="18"/>
      <x:c r="XM17" s="18"/>
      <x:c r="XN17" s="18"/>
      <x:c r="XO17" s="18"/>
      <x:c r="XP17" s="18"/>
      <x:c r="XQ17" s="18"/>
      <x:c r="XR17" s="18"/>
      <x:c r="XS17" s="18"/>
      <x:c r="XT17" s="18"/>
      <x:c r="XU17" s="18"/>
      <x:c r="XV17" s="18"/>
      <x:c r="XW17" s="18"/>
      <x:c r="XX17" s="18"/>
      <x:c r="XY17" s="18"/>
      <x:c r="XZ17" s="18"/>
      <x:c r="YA17" s="18"/>
      <x:c r="YB17" s="18"/>
      <x:c r="YC17" s="18"/>
      <x:c r="YD17" s="18"/>
      <x:c r="YE17" s="18"/>
      <x:c r="YF17" s="18"/>
      <x:c r="YG17" s="18"/>
      <x:c r="YH17" s="18"/>
      <x:c r="YI17" s="18"/>
      <x:c r="YJ17" s="18"/>
      <x:c r="YK17" s="18"/>
      <x:c r="YL17" s="18"/>
      <x:c r="YM17" s="18"/>
      <x:c r="YN17" s="18"/>
      <x:c r="YO17" s="18"/>
      <x:c r="YP17" s="18"/>
      <x:c r="YQ17" s="18"/>
      <x:c r="YR17" s="18"/>
      <x:c r="YS17" s="18"/>
      <x:c r="YT17" s="18"/>
      <x:c r="YU17" s="18"/>
      <x:c r="YV17" s="18"/>
      <x:c r="YW17" s="18"/>
      <x:c r="YX17" s="18"/>
      <x:c r="YY17" s="18"/>
      <x:c r="YZ17" s="18"/>
      <x:c r="ZA17" s="18"/>
      <x:c r="ZB17" s="18"/>
      <x:c r="ZC17" s="18"/>
      <x:c r="ZD17" s="18"/>
      <x:c r="ZE17" s="18"/>
      <x:c r="ZF17" s="18"/>
      <x:c r="ZG17" s="18"/>
      <x:c r="ZH17" s="18"/>
      <x:c r="ZI17" s="18"/>
      <x:c r="ZJ17" s="18"/>
      <x:c r="ZK17" s="18"/>
      <x:c r="ZL17" s="18"/>
      <x:c r="ZM17" s="18"/>
      <x:c r="ZN17" s="18"/>
      <x:c r="ZO17" s="18"/>
      <x:c r="ZP17" s="18"/>
      <x:c r="ZQ17" s="18"/>
      <x:c r="ZR17" s="18"/>
      <x:c r="ZS17" s="18"/>
      <x:c r="ZT17" s="18"/>
      <x:c r="ZU17" s="18"/>
      <x:c r="ZV17" s="18"/>
      <x:c r="ZW17" s="18"/>
      <x:c r="ZX17" s="18"/>
      <x:c r="ZY17" s="18"/>
      <x:c r="ZZ17" s="18"/>
      <x:c r="AAA17" s="18"/>
      <x:c r="AAB17" s="18"/>
      <x:c r="AAC17" s="18"/>
      <x:c r="AAD17" s="18"/>
      <x:c r="AAE17" s="18"/>
      <x:c r="AAF17" s="18"/>
      <x:c r="AAG17" s="18"/>
      <x:c r="AAH17" s="18"/>
      <x:c r="AAI17" s="18"/>
      <x:c r="AAJ17" s="18"/>
      <x:c r="AAK17" s="18"/>
      <x:c r="AAL17" s="18"/>
      <x:c r="AAM17" s="18"/>
      <x:c r="AAN17" s="18"/>
      <x:c r="AAO17" s="18"/>
      <x:c r="AAP17" s="18"/>
      <x:c r="AAQ17" s="18"/>
      <x:c r="AAR17" s="18"/>
      <x:c r="AAS17" s="18"/>
      <x:c r="AAT17" s="18"/>
      <x:c r="AAU17" s="18"/>
      <x:c r="AAV17" s="18"/>
      <x:c r="AAW17" s="18"/>
      <x:c r="AAX17" s="18"/>
      <x:c r="AAY17" s="18"/>
      <x:c r="AAZ17" s="18"/>
      <x:c r="ABA17" s="18"/>
      <x:c r="ABB17" s="18"/>
      <x:c r="ABC17" s="18"/>
      <x:c r="ABD17" s="18"/>
      <x:c r="ABE17" s="18"/>
      <x:c r="ABF17" s="18"/>
      <x:c r="ABG17" s="18"/>
      <x:c r="ABH17" s="18"/>
      <x:c r="ABI17" s="18"/>
      <x:c r="ABJ17" s="18"/>
      <x:c r="ABK17" s="18"/>
      <x:c r="ABL17" s="18"/>
      <x:c r="ABM17" s="18"/>
      <x:c r="ABN17" s="18"/>
      <x:c r="ABO17" s="18"/>
      <x:c r="ABP17" s="18"/>
      <x:c r="ABQ17" s="18"/>
      <x:c r="ABR17" s="18"/>
      <x:c r="ABS17" s="18"/>
      <x:c r="ABT17" s="18"/>
      <x:c r="ABU17" s="18"/>
      <x:c r="ABV17" s="18"/>
      <x:c r="ABW17" s="18"/>
      <x:c r="ABX17" s="18"/>
      <x:c r="ABY17" s="18"/>
      <x:c r="ABZ17" s="18"/>
      <x:c r="ACA17" s="18"/>
      <x:c r="ACB17" s="18"/>
      <x:c r="ACC17" s="18"/>
      <x:c r="ACD17" s="18"/>
      <x:c r="ACE17" s="18"/>
      <x:c r="ACF17" s="18"/>
      <x:c r="ACG17" s="18"/>
      <x:c r="ACH17" s="18"/>
      <x:c r="ACI17" s="18"/>
      <x:c r="ACJ17" s="18"/>
      <x:c r="ACK17" s="18"/>
      <x:c r="ACL17" s="18"/>
      <x:c r="ACM17" s="18"/>
      <x:c r="ACN17" s="18"/>
      <x:c r="ACO17" s="18"/>
      <x:c r="ACP17" s="18"/>
      <x:c r="ACQ17" s="18"/>
      <x:c r="ACR17" s="18"/>
      <x:c r="ACS17" s="18"/>
      <x:c r="ACT17" s="18"/>
      <x:c r="ACU17" s="18"/>
      <x:c r="ACV17" s="18"/>
      <x:c r="ACW17" s="18"/>
      <x:c r="ACX17" s="18"/>
      <x:c r="ACY17" s="18"/>
      <x:c r="ACZ17" s="18"/>
      <x:c r="ADA17" s="18"/>
      <x:c r="ADB17" s="18"/>
      <x:c r="ADC17" s="18"/>
      <x:c r="ADD17" s="18"/>
      <x:c r="ADE17" s="18"/>
      <x:c r="ADF17" s="18"/>
      <x:c r="ADG17" s="18"/>
      <x:c r="ADH17" s="18"/>
      <x:c r="ADI17" s="18"/>
      <x:c r="ADJ17" s="18"/>
      <x:c r="ADK17" s="18"/>
      <x:c r="ADL17" s="18"/>
      <x:c r="ADM17" s="18"/>
      <x:c r="ADN17" s="18"/>
      <x:c r="ADO17" s="18"/>
      <x:c r="ADP17" s="18"/>
      <x:c r="ADQ17" s="18"/>
      <x:c r="ADR17" s="18"/>
      <x:c r="ADS17" s="18"/>
      <x:c r="ADT17" s="18"/>
      <x:c r="ADU17" s="18"/>
      <x:c r="ADV17" s="18"/>
      <x:c r="ADW17" s="18"/>
      <x:c r="ADX17" s="18"/>
      <x:c r="ADY17" s="18"/>
      <x:c r="ADZ17" s="18"/>
      <x:c r="AEA17" s="18"/>
      <x:c r="AEB17" s="18"/>
      <x:c r="AEC17" s="18"/>
      <x:c r="AED17" s="18"/>
      <x:c r="AEE17" s="18"/>
      <x:c r="AEF17" s="18"/>
      <x:c r="AEG17" s="18"/>
      <x:c r="AEH17" s="18"/>
      <x:c r="AEI17" s="18"/>
      <x:c r="AEJ17" s="18"/>
      <x:c r="AEK17" s="18"/>
      <x:c r="AEL17" s="18"/>
      <x:c r="AEM17" s="18"/>
      <x:c r="AEN17" s="18"/>
      <x:c r="AEO17" s="18"/>
      <x:c r="AEP17" s="18"/>
      <x:c r="AEQ17" s="18"/>
      <x:c r="AER17" s="18"/>
      <x:c r="AES17" s="18"/>
      <x:c r="AET17" s="18"/>
      <x:c r="AEU17" s="18"/>
      <x:c r="AEV17" s="18"/>
      <x:c r="AEW17" s="18"/>
      <x:c r="AEX17" s="18"/>
      <x:c r="AEY17" s="18"/>
      <x:c r="AEZ17" s="18"/>
      <x:c r="AFA17" s="18"/>
      <x:c r="AFB17" s="18"/>
      <x:c r="AFC17" s="18"/>
      <x:c r="AFD17" s="18"/>
      <x:c r="AFE17" s="18"/>
      <x:c r="AFF17" s="18"/>
      <x:c r="AFG17" s="18"/>
      <x:c r="AFH17" s="18"/>
      <x:c r="AFI17" s="18"/>
      <x:c r="AFJ17" s="18"/>
      <x:c r="AFK17" s="18"/>
      <x:c r="AFL17" s="18"/>
      <x:c r="AFM17" s="18"/>
      <x:c r="AFN17" s="18"/>
      <x:c r="AFO17" s="18"/>
      <x:c r="AFP17" s="18"/>
      <x:c r="AFQ17" s="18"/>
      <x:c r="AFR17" s="18"/>
      <x:c r="AFS17" s="18"/>
      <x:c r="AFT17" s="18"/>
      <x:c r="AFU17" s="18"/>
      <x:c r="AFV17" s="18"/>
      <x:c r="AFW17" s="18"/>
      <x:c r="AFX17" s="18"/>
      <x:c r="AFY17" s="18"/>
      <x:c r="AFZ17" s="18"/>
      <x:c r="AGA17" s="18"/>
      <x:c r="AGB17" s="18"/>
      <x:c r="AGC17" s="18"/>
      <x:c r="AGD17" s="18"/>
      <x:c r="AGE17" s="18"/>
      <x:c r="AGF17" s="18"/>
      <x:c r="AGG17" s="18"/>
      <x:c r="AGH17" s="18"/>
      <x:c r="AGI17" s="18"/>
      <x:c r="AGJ17" s="18"/>
      <x:c r="AGK17" s="18"/>
      <x:c r="AGL17" s="18"/>
      <x:c r="AGM17" s="18"/>
      <x:c r="AGN17" s="18"/>
      <x:c r="AGO17" s="18"/>
      <x:c r="AGP17" s="18"/>
      <x:c r="AGQ17" s="18"/>
      <x:c r="AGR17" s="18"/>
      <x:c r="AGS17" s="18"/>
      <x:c r="AGT17" s="18"/>
      <x:c r="AGU17" s="18"/>
      <x:c r="AGV17" s="18"/>
      <x:c r="AGW17" s="18"/>
      <x:c r="AGX17" s="18"/>
      <x:c r="AGY17" s="18"/>
      <x:c r="AGZ17" s="18"/>
      <x:c r="AHA17" s="18"/>
      <x:c r="AHB17" s="18"/>
      <x:c r="AHC17" s="18"/>
      <x:c r="AHD17" s="18"/>
      <x:c r="AHE17" s="18"/>
      <x:c r="AHF17" s="18"/>
      <x:c r="AHG17" s="18"/>
      <x:c r="AHH17" s="18"/>
      <x:c r="AHI17" s="18"/>
      <x:c r="AHJ17" s="18"/>
      <x:c r="AHK17" s="18"/>
      <x:c r="AHL17" s="18"/>
      <x:c r="AHM17" s="18"/>
      <x:c r="AHN17" s="18"/>
      <x:c r="AHO17" s="18"/>
      <x:c r="AHP17" s="18"/>
      <x:c r="AHQ17" s="18"/>
      <x:c r="AHR17" s="18"/>
      <x:c r="AHS17" s="18"/>
      <x:c r="AHT17" s="18"/>
      <x:c r="AHU17" s="18"/>
      <x:c r="AHV17" s="18"/>
      <x:c r="AHW17" s="18"/>
      <x:c r="AHX17" s="18"/>
      <x:c r="AHY17" s="18"/>
      <x:c r="AHZ17" s="18"/>
      <x:c r="AIA17" s="18"/>
      <x:c r="AIB17" s="18"/>
      <x:c r="AIC17" s="18"/>
      <x:c r="AID17" s="18"/>
      <x:c r="AIE17" s="18"/>
      <x:c r="AIF17" s="18"/>
      <x:c r="AIG17" s="18"/>
      <x:c r="AIH17" s="18"/>
      <x:c r="AII17" s="18"/>
      <x:c r="AIJ17" s="18"/>
      <x:c r="AIK17" s="18"/>
      <x:c r="AIL17" s="18"/>
      <x:c r="AIM17" s="18"/>
      <x:c r="AIN17" s="18"/>
      <x:c r="AIO17" s="18"/>
      <x:c r="AIP17" s="18"/>
      <x:c r="AIQ17" s="18"/>
      <x:c r="AIR17" s="18"/>
      <x:c r="AIS17" s="18"/>
      <x:c r="AIT17" s="18"/>
      <x:c r="AIU17" s="18"/>
      <x:c r="AIV17" s="18"/>
      <x:c r="AIW17" s="18"/>
      <x:c r="AIX17" s="18"/>
      <x:c r="AIY17" s="18"/>
      <x:c r="AIZ17" s="18"/>
      <x:c r="AJA17" s="18"/>
      <x:c r="AJB17" s="18"/>
      <x:c r="AJC17" s="18"/>
      <x:c r="AJD17" s="18"/>
      <x:c r="AJE17" s="18"/>
      <x:c r="AJF17" s="18"/>
      <x:c r="AJG17" s="18"/>
      <x:c r="AJH17" s="18"/>
      <x:c r="AJI17" s="18"/>
      <x:c r="AJJ17" s="18"/>
      <x:c r="AJK17" s="18"/>
      <x:c r="AJL17" s="18"/>
      <x:c r="AJM17" s="18"/>
      <x:c r="AJN17" s="18"/>
      <x:c r="AJO17" s="18"/>
      <x:c r="AJP17" s="18"/>
      <x:c r="AJQ17" s="18"/>
      <x:c r="AJR17" s="18"/>
      <x:c r="AJS17" s="18"/>
      <x:c r="AJT17" s="18"/>
      <x:c r="AJU17" s="18"/>
      <x:c r="AJV17" s="18"/>
      <x:c r="AJW17" s="18"/>
      <x:c r="AJX17" s="18"/>
      <x:c r="AJY17" s="18"/>
      <x:c r="AJZ17" s="18"/>
      <x:c r="AKA17" s="18"/>
      <x:c r="AKB17" s="18"/>
      <x:c r="AKC17" s="18"/>
      <x:c r="AKD17" s="18"/>
      <x:c r="AKE17" s="18"/>
      <x:c r="AKF17" s="18"/>
      <x:c r="AKG17" s="18"/>
      <x:c r="AKH17" s="18"/>
      <x:c r="AKI17" s="18"/>
      <x:c r="AKJ17" s="18"/>
      <x:c r="AKK17" s="18"/>
      <x:c r="AKL17" s="18"/>
      <x:c r="AKM17" s="18"/>
      <x:c r="AKN17" s="18"/>
      <x:c r="AKO17" s="18"/>
      <x:c r="AKP17" s="18"/>
      <x:c r="AKQ17" s="18"/>
      <x:c r="AKR17" s="18"/>
      <x:c r="AKS17" s="18"/>
      <x:c r="AKT17" s="18"/>
      <x:c r="AKU17" s="18"/>
      <x:c r="AKV17" s="18"/>
      <x:c r="AKW17" s="18"/>
      <x:c r="AKX17" s="18"/>
      <x:c r="AKY17" s="18"/>
      <x:c r="AKZ17" s="18"/>
      <x:c r="ALA17" s="18"/>
      <x:c r="ALB17" s="18"/>
      <x:c r="ALC17" s="18"/>
      <x:c r="ALD17" s="18"/>
      <x:c r="ALE17" s="18"/>
      <x:c r="ALF17" s="18"/>
      <x:c r="ALG17" s="18"/>
      <x:c r="ALH17" s="18"/>
      <x:c r="ALI17" s="18"/>
      <x:c r="ALJ17" s="18"/>
      <x:c r="ALK17" s="18"/>
      <x:c r="ALL17" s="18"/>
      <x:c r="ALM17" s="18"/>
      <x:c r="ALN17" s="18"/>
      <x:c r="ALO17" s="18"/>
      <x:c r="ALP17" s="18"/>
      <x:c r="ALQ17" s="18"/>
      <x:c r="ALR17" s="18"/>
      <x:c r="ALS17" s="18"/>
      <x:c r="ALT17" s="18"/>
      <x:c r="ALU17" s="18"/>
      <x:c r="ALV17" s="18"/>
      <x:c r="ALW17" s="18"/>
      <x:c r="ALX17" s="18"/>
      <x:c r="ALY17" s="18"/>
      <x:c r="ALZ17" s="18"/>
      <x:c r="AMA17" s="18"/>
      <x:c r="AMB17" s="18"/>
      <x:c r="AMC17" s="18"/>
      <x:c r="AMD17" s="18"/>
      <x:c r="AME17" s="18"/>
      <x:c r="AMF17" s="18"/>
      <x:c r="AMG17" s="18"/>
      <x:c r="AMH17" s="18"/>
      <x:c r="AMI17" s="18"/>
      <x:c r="AMJ17" s="18"/>
      <x:c r="AMK17" s="18"/>
      <x:c r="AML17" s="18"/>
      <x:c r="AMM17" s="18"/>
      <x:c r="AMN17" s="18"/>
      <x:c r="AMO17" s="18"/>
      <x:c r="AMP17" s="18"/>
      <x:c r="AMQ17" s="18"/>
      <x:c r="AMR17" s="18"/>
      <x:c r="AMS17" s="18"/>
    </x:row>
  </x:sheetData>
  <x:pageMargins left="0.69986110925674438477" right="0.69986110925674438477" top="1.14347219467163085938" bottom="1.14347219467163085938" header="0.75" footer="0.75"/>
  <x:pageSetup paperSize="1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3" baseType="lpstr">
      <vt:lpstr>Tanks&amp;Guns</vt:lpstr>
      <vt:lpstr>ships</vt:lpstr>
      <vt:lpstr>planes</vt:lpstr>
    </vt:vector>
  </ep:TitlesOfParts>
  <ep:AppVersion>0900.0100.60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laynejul14</cp:lastModifiedBy>
  <cp:revision>39</cp:revision>
  <dcterms:created xsi:type="dcterms:W3CDTF">2006-09-16T00:00:00.000</dcterms:created>
  <dcterms:modified xsi:type="dcterms:W3CDTF">2018-09-12T21:13:11.831</dcterms:modified>
</cp:coreProperties>
</file>